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700" windowHeight="6540" tabRatio="707" firstSheet="29" activeTab="35"/>
  </bookViews>
  <sheets>
    <sheet name="ÖSSZEFÜGGÉSEK" sheetId="1" r:id="rId1"/>
    <sheet name="1.sz.mell." sheetId="2" r:id="rId2"/>
    <sheet name="2.1.sz.mell  " sheetId="3" r:id="rId3"/>
    <sheet name="2.2.sz.mell  " sheetId="4" r:id="rId4"/>
    <sheet name="ELLENŐRZÉS-1.sz.2.a.sz.2.b.sz." sheetId="5" r:id="rId5"/>
    <sheet name="3.sz.mell.  " sheetId="6" r:id="rId6"/>
    <sheet name="4.sz.mell." sheetId="7" r:id="rId7"/>
    <sheet name="5.sz.mell." sheetId="8" r:id="rId8"/>
    <sheet name="6.sz.mell." sheetId="9" r:id="rId9"/>
    <sheet name="7.sz.mell." sheetId="10" r:id="rId10"/>
    <sheet name="8.sz.mell." sheetId="11" r:id="rId11"/>
    <sheet name="9. sz. mell. " sheetId="12" r:id="rId12"/>
    <sheet name="10. sz. mell. " sheetId="13" r:id="rId13"/>
    <sheet name="üres" sheetId="14" r:id="rId14"/>
    <sheet name="11.1. sz. mell város és község" sheetId="15" r:id="rId15"/>
    <sheet name="11.2. sz. mell önkig." sheetId="16" r:id="rId16"/>
    <sheet name="11.3. sz. mell falugondnok" sheetId="17" r:id="rId17"/>
    <sheet name="11.4. sz. mell mozgókönyvtár" sheetId="18" r:id="rId18"/>
    <sheet name="11.5. sz. mell művház." sheetId="19" r:id="rId19"/>
    <sheet name="11.6. sz. mell közfoglalk." sheetId="20" r:id="rId20"/>
    <sheet name="11.7. sz. mell közvilágítás" sheetId="21" r:id="rId21"/>
    <sheet name="11.8. sz. mell temető fenntartá" sheetId="22" r:id="rId22"/>
    <sheet name="11.9. sz. mell eü ellátás" sheetId="23" r:id="rId23"/>
    <sheet name="11.10. sz. mell okt.int.tám" sheetId="24" r:id="rId24"/>
    <sheet name="11.11. sz. mell szennyvízcsato" sheetId="25" r:id="rId25"/>
    <sheet name="11.12. sz. mell civil szervezet" sheetId="26" r:id="rId26"/>
    <sheet name="11.13. sz. mell szociális gondo" sheetId="27" r:id="rId27"/>
    <sheet name="11.14. sz. mell gyermekjóléti " sheetId="28" r:id="rId28"/>
    <sheet name="üres2" sheetId="29" r:id="rId29"/>
    <sheet name="üres3" sheetId="30" r:id="rId30"/>
    <sheet name="üres4" sheetId="31" r:id="rId31"/>
    <sheet name="15.sz.mell" sheetId="32" r:id="rId32"/>
    <sheet name="1. sz tájékoztató t." sheetId="33" r:id="rId33"/>
    <sheet name="2. sz tájékoztató t" sheetId="34" r:id="rId34"/>
    <sheet name="3. sz tájékoztató t." sheetId="35" r:id="rId35"/>
    <sheet name="4.sz tájékoztató t." sheetId="36" r:id="rId36"/>
  </sheets>
  <definedNames>
    <definedName name="_xlnm.Print_Titles" localSheetId="14">'11.1. sz. mell város és község'!$1:$6</definedName>
    <definedName name="_xlnm.Print_Titles" localSheetId="23">'11.10. sz. mell okt.int.tám'!$1:$6</definedName>
    <definedName name="_xlnm.Print_Titles" localSheetId="24">'11.11. sz. mell szennyvízcsato'!$1:$6</definedName>
    <definedName name="_xlnm.Print_Titles" localSheetId="25">'11.12. sz. mell civil szervezet'!$1:$6</definedName>
    <definedName name="_xlnm.Print_Titles" localSheetId="26">'11.13. sz. mell szociális gondo'!$1:$6</definedName>
    <definedName name="_xlnm.Print_Titles" localSheetId="27">'11.14. sz. mell gyermekjóléti '!$1:$6</definedName>
    <definedName name="_xlnm.Print_Titles" localSheetId="15">'11.2. sz. mell önkig.'!$1:$6</definedName>
    <definedName name="_xlnm.Print_Titles" localSheetId="16">'11.3. sz. mell falugondnok'!$1:$6</definedName>
    <definedName name="_xlnm.Print_Titles" localSheetId="17">'11.4. sz. mell mozgókönyvtár'!$1:$6</definedName>
    <definedName name="_xlnm.Print_Titles" localSheetId="18">'11.5. sz. mell művház.'!$1:$6</definedName>
    <definedName name="_xlnm.Print_Titles" localSheetId="19">'11.6. sz. mell közfoglalk.'!$1:$6</definedName>
    <definedName name="_xlnm.Print_Titles" localSheetId="20">'11.7. sz. mell közvilágítás'!$1:$6</definedName>
    <definedName name="_xlnm.Print_Titles" localSheetId="21">'11.8. sz. mell temető fenntartá'!$1:$6</definedName>
    <definedName name="_xlnm.Print_Titles" localSheetId="22">'11.9. sz. mell eü ellátás'!$1:$6</definedName>
    <definedName name="_xlnm.Print_Titles" localSheetId="13">'üres'!$1:$6</definedName>
    <definedName name="_xlnm.Print_Titles" localSheetId="28">'üres2'!$1:$6</definedName>
    <definedName name="_xlnm.Print_Titles" localSheetId="29">'üres3'!$1:$6</definedName>
    <definedName name="_xlnm.Print_Titles" localSheetId="30">'üres4'!$1:$6</definedName>
    <definedName name="_xlnm.Print_Area" localSheetId="32">'1. sz tájékoztató t.'!$A$1:$E$132</definedName>
    <definedName name="_xlnm.Print_Area" localSheetId="1">'1.sz.mell.'!$A$1:$C$145</definedName>
  </definedNames>
  <calcPr fullCalcOnLoad="1"/>
</workbook>
</file>

<file path=xl/sharedStrings.xml><?xml version="1.0" encoding="utf-8"?>
<sst xmlns="http://schemas.openxmlformats.org/spreadsheetml/2006/main" count="2728" uniqueCount="645">
  <si>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</si>
  <si>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</si>
  <si>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</si>
  <si>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</si>
  <si>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</si>
  <si>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</si>
  <si>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</si>
  <si>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</si>
  <si>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</si>
  <si>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</si>
  <si>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</si>
  <si>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</si>
  <si>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</si>
  <si>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</si>
  <si>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</si>
  <si>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</si>
  <si>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</si>
  <si>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</si>
  <si>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</si>
  <si>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</si>
  <si>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</si>
  <si>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</si>
  <si>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</si>
  <si>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</si>
  <si>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</si>
  <si>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</si>
  <si>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</si>
  <si>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</si>
  <si>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</si>
  <si>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</si>
  <si>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</si>
  <si>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</si>
  <si>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</si>
  <si>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</si>
  <si>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</si>
  <si>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Ellátottak pénzbeli juttatása</t>
  </si>
  <si>
    <t>Tartalékok</t>
  </si>
  <si>
    <t>Összesen</t>
  </si>
  <si>
    <t>Jogcím</t>
  </si>
  <si>
    <t>fő (ellátott)</t>
  </si>
  <si>
    <t>Ft/fő</t>
  </si>
  <si>
    <t>E Ft</t>
  </si>
  <si>
    <t>Összesen:</t>
  </si>
  <si>
    <t>01</t>
  </si>
  <si>
    <t xml:space="preserve">  ………...…………        </t>
  </si>
  <si>
    <t>--------</t>
  </si>
  <si>
    <t>Ezer forintban !</t>
  </si>
  <si>
    <t>Előirányzat-csoport, kiemelt előirányzat megnevezése</t>
  </si>
  <si>
    <t>Előirányzat</t>
  </si>
  <si>
    <t>Bevételek</t>
  </si>
  <si>
    <t>Intézményi működési bevételek</t>
  </si>
  <si>
    <t>Helyi adók</t>
  </si>
  <si>
    <t>Átengedett központi adók</t>
  </si>
  <si>
    <t>Egyéb központi támogatás</t>
  </si>
  <si>
    <t>EU támogatás</t>
  </si>
  <si>
    <t>Kiadások</t>
  </si>
  <si>
    <t>Egyéb fejlesztési célú kiadások</t>
  </si>
  <si>
    <t>Általános tartalék</t>
  </si>
  <si>
    <t>Céltartalék</t>
  </si>
  <si>
    <t>Igazgatási feladatok</t>
  </si>
  <si>
    <t>Átvett pénzeszközök</t>
  </si>
  <si>
    <t>02</t>
  </si>
  <si>
    <t>03</t>
  </si>
  <si>
    <t>04</t>
  </si>
  <si>
    <t>05</t>
  </si>
  <si>
    <t xml:space="preserve"> Ezer forintban !</t>
  </si>
  <si>
    <t>Megnevezés</t>
  </si>
  <si>
    <t>Személyi juttatások</t>
  </si>
  <si>
    <t>Munkaadókat terhelő járulék</t>
  </si>
  <si>
    <t>Dologi kiadások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</si>
  <si>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</si>
  <si>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</si>
  <si>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</si>
  <si>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</si>
  <si>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</si>
  <si>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</si>
  <si>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</si>
  <si>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</si>
  <si>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</si>
  <si>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</si>
  <si>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</si>
  <si>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</si>
  <si>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</si>
  <si>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</si>
  <si>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</si>
  <si>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</si>
  <si>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</si>
  <si>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</si>
  <si>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</si>
  <si>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</si>
  <si>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</si>
  <si>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</si>
  <si>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Tárgyi eszközök, immateriális javak értékesítése</t>
  </si>
  <si>
    <t>Illetékek</t>
  </si>
  <si>
    <t>Előző évi pénzmaradvány igénybevétele</t>
  </si>
  <si>
    <t>Támogatások, kiegészítések</t>
  </si>
  <si>
    <t>6=(2-4-5)</t>
  </si>
  <si>
    <t>Kötelezettség jogcíme</t>
  </si>
  <si>
    <t>Köt. váll.
 éve</t>
  </si>
  <si>
    <t>9=(4+5+6+7+8)</t>
  </si>
  <si>
    <t>Hitelek kamatai</t>
  </si>
  <si>
    <t xml:space="preserve">Fajlagos
mérték </t>
  </si>
  <si>
    <t>Összesen
(2x3)</t>
  </si>
  <si>
    <t xml:space="preserve">
Mutató-
szám
</t>
  </si>
  <si>
    <t>3.1.</t>
  </si>
  <si>
    <t>3.2.</t>
  </si>
  <si>
    <t>3.3.</t>
  </si>
  <si>
    <t>3.4.</t>
  </si>
  <si>
    <t>4.1.</t>
  </si>
  <si>
    <t>4.2.</t>
  </si>
  <si>
    <t>5.1.</t>
  </si>
  <si>
    <t>5.2.</t>
  </si>
  <si>
    <t>5.3.</t>
  </si>
  <si>
    <t>6.1.</t>
  </si>
  <si>
    <t>6.2.</t>
  </si>
  <si>
    <t>Kiegészítő támogatás</t>
  </si>
  <si>
    <t>6.1.1.</t>
  </si>
  <si>
    <t>6.1.2.</t>
  </si>
  <si>
    <t>6.1.3.</t>
  </si>
  <si>
    <t>6.1.4.</t>
  </si>
  <si>
    <t>7.1.</t>
  </si>
  <si>
    <t>7.2.</t>
  </si>
  <si>
    <t>6.2.1.</t>
  </si>
  <si>
    <t>6.2.2.</t>
  </si>
  <si>
    <t>6.2.3.</t>
  </si>
  <si>
    <t>6.2.4.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</si>
  <si>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</si>
  <si>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</si>
  <si>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</si>
  <si>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</si>
  <si>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</si>
  <si>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</si>
  <si>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</si>
  <si>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</si>
  <si>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</si>
  <si>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</si>
  <si>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</si>
  <si>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</si>
  <si>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</si>
  <si>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</si>
  <si>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Támogatásértékű bevételek</t>
  </si>
  <si>
    <t>1.5</t>
  </si>
  <si>
    <t>1.8.</t>
  </si>
  <si>
    <t>1.9.</t>
  </si>
  <si>
    <t>1.10.</t>
  </si>
  <si>
    <t>1.11.</t>
  </si>
  <si>
    <t>2.6.</t>
  </si>
  <si>
    <t>1.12.</t>
  </si>
  <si>
    <t>Támogatások, elvonások</t>
  </si>
  <si>
    <t>Támogatásértékű kiadások</t>
  </si>
  <si>
    <t>Támogatásértékű működési bevételek</t>
  </si>
  <si>
    <t>Támogatásértékű felhalmozási bevételek</t>
  </si>
  <si>
    <t>Működési célú pénzeszközátvétel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</si>
  <si>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</si>
  <si>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</si>
  <si>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</si>
  <si>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</si>
  <si>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Helyiségek hasznosítása utáni kedvezmény, menteség</t>
  </si>
  <si>
    <t>Eszközök hasznosítása utáni kedvezmény, menteség</t>
  </si>
  <si>
    <t>Egyéb kedvezmény</t>
  </si>
  <si>
    <t>Egyéb kölcsön elengedése</t>
  </si>
  <si>
    <t xml:space="preserve">Egyéb </t>
  </si>
  <si>
    <t>Támogatott szervezet neve</t>
  </si>
  <si>
    <t>Támogatás célja</t>
  </si>
  <si>
    <t>Támogatás összge 
(E Ft)</t>
  </si>
  <si>
    <t>30.</t>
  </si>
  <si>
    <t>31.</t>
  </si>
  <si>
    <t>32.</t>
  </si>
  <si>
    <t>33.</t>
  </si>
  <si>
    <t>Források</t>
  </si>
  <si>
    <t>Ezer forintban!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</si>
  <si>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</si>
  <si>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</si>
  <si>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</si>
  <si>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</si>
  <si>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</si>
  <si>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</si>
  <si>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</si>
  <si>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</si>
  <si>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Egyéb</t>
  </si>
  <si>
    <t>Dologi  kiadások</t>
  </si>
  <si>
    <t>Működési célú pénzeszköz átvétel államháztartáson kívülről</t>
  </si>
  <si>
    <t>Felhalmozási célú pénzeszk. átvétel államháztartáson kívülről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</si>
  <si>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</si>
  <si>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</si>
  <si>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</si>
  <si>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</si>
  <si>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</si>
  <si>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Központosított előirányzatokból támogatás</t>
  </si>
  <si>
    <t>Összesen (1+4+7+9+11)</t>
  </si>
  <si>
    <t>Társfinanszírozás</t>
  </si>
  <si>
    <t>Hozzájárulás  (E Ft)</t>
  </si>
  <si>
    <t>1.5.</t>
  </si>
  <si>
    <t>11.1.</t>
  </si>
  <si>
    <t>11.2.</t>
  </si>
  <si>
    <t>Költségvetési bevételek összesen:</t>
  </si>
  <si>
    <t>Költségvetési kiadások összesen:</t>
  </si>
  <si>
    <t>Költségvetési rendelet űrlapjainak összefüggései:</t>
  </si>
  <si>
    <t>1. sz. melléklet Bevételek táblázat 3. oszlop 12 sora =</t>
  </si>
  <si>
    <t>1. sz. melléklet Kiadások táblázat 3. oszlop 6 sora =</t>
  </si>
  <si>
    <t>1. sz. melléklet Kiadások táblázat 3. oszlop 7 sora =</t>
  </si>
  <si>
    <t>1. sz. táblázat</t>
  </si>
  <si>
    <t>2. sz. táblázat</t>
  </si>
  <si>
    <t>3. sz. táblázat</t>
  </si>
  <si>
    <t>4. sz. táblázat</t>
  </si>
  <si>
    <t>ELTÉRÉS</t>
  </si>
  <si>
    <t>EU-s támogatásból származó forrás</t>
  </si>
  <si>
    <t>Pénzügyi befektetésekből származó bevétel</t>
  </si>
  <si>
    <t>Rövid lejáratú hitelek felvétele</t>
  </si>
  <si>
    <t>Hosszú lejáratú hitelek felvétele</t>
  </si>
  <si>
    <t>KÖLTSÉGVETÉSI KIADÁSOK ÖSSZESEN (1+2+3+4)</t>
  </si>
  <si>
    <t xml:space="preserve"> KIADÁSOK ÖSSZESEN: (5+6)</t>
  </si>
  <si>
    <t>Rövid lejáratú hitelek törlesztése</t>
  </si>
  <si>
    <t>Hosszú lejáratú hitelek törlesztése</t>
  </si>
  <si>
    <t>KÖLTSÉGVETÉSI BEVÉTELEK ÉS KIADÁSOK EGYENLEGE</t>
  </si>
  <si>
    <t>I. Működési célú bevételek és kiadások mérlege
(Önkormányzati szinten)</t>
  </si>
  <si>
    <t>Előző évi műk. célú pénzm. igénybev.</t>
  </si>
  <si>
    <t>II. Felhalmozási célú bevételek és kiadások mérlege
(Önkormányzati szinten)</t>
  </si>
  <si>
    <t>Előző évi felh. célú pénzm. igénybev.</t>
  </si>
  <si>
    <t>Finansírozási célú bev. (13+…+21)</t>
  </si>
  <si>
    <t>BEVÉTELEK ÖSSZESEN (11+12+22)</t>
  </si>
  <si>
    <t>KIADÁSOK ÖSSZESEN (11+22)</t>
  </si>
  <si>
    <t>Finansírozási célú kiad. (12+...+21)</t>
  </si>
  <si>
    <t>Működési célú kölcsön visszatérítése, igénybevétele</t>
  </si>
  <si>
    <t>2012.</t>
  </si>
  <si>
    <t>Helyi adóból biztosított kedvezmény, mentesség összesen</t>
  </si>
  <si>
    <t xml:space="preserve">-ebből:            Építményadó </t>
  </si>
  <si>
    <t xml:space="preserve">Telekadó </t>
  </si>
  <si>
    <t xml:space="preserve">Vállalkozók kommunális adója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</si>
  <si>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</si>
  <si>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</si>
  <si>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</si>
  <si>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</si>
  <si>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</si>
  <si>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</si>
  <si>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 xml:space="preserve">2/a. számú melléklet 3. oszlop 13. sor + 2/b. számú melléklet 3. oszlop 11. sor </t>
  </si>
  <si>
    <t xml:space="preserve">2/a. számú melléklet 3. oszlop 25. sor + 2/b. számú melléklet 3. oszlop 22. sor </t>
  </si>
  <si>
    <t xml:space="preserve">2/a. számú melléklet 3. oszlop 26. sor + 2/b. számú melléklet 3. oszlop 23. sor </t>
  </si>
  <si>
    <t xml:space="preserve">2/a. számú melléklet 5. oszlop 13. sor + 2/b. számú melléklet 5. oszlop 11. sor </t>
  </si>
  <si>
    <t xml:space="preserve">2/a. számú melléklet 5. oszlop 25. sor + 2/b. számú melléklet 5. oszlop 22. sor </t>
  </si>
  <si>
    <t xml:space="preserve">2/a. számú melléklet 5. oszlop 26. sor + 2/b. számú melléklet 5. oszlop 23. sor </t>
  </si>
  <si>
    <t>1. sz. melléklet Kiadások táblázat 3. oszlop 5 sora =</t>
  </si>
  <si>
    <t>Költségvetési hiány:</t>
  </si>
  <si>
    <t>Költségvetési többlet:</t>
  </si>
  <si>
    <t>2013.</t>
  </si>
  <si>
    <t>2012. évi előirányzat</t>
  </si>
  <si>
    <t>I. Önkormányzat működési bevételei (2+3+4)</t>
  </si>
  <si>
    <r>
      <t xml:space="preserve">I/1. Önkormányzat sajátos működési bevételei </t>
    </r>
    <r>
      <rPr>
        <sz val="8"/>
        <rFont val="Times New Roman CE"/>
        <family val="0"/>
      </rPr>
      <t>(2.1+…+2.6)</t>
    </r>
  </si>
  <si>
    <t>Bírságok, díjak, pótlékok</t>
  </si>
  <si>
    <t>Egyéb sajátos bevételek</t>
  </si>
  <si>
    <t>Egyéb fizetési kötelezettségből származó bevételek</t>
  </si>
  <si>
    <t>I/2. Intézményi működési bevételek (3.1.+…+3.8.)</t>
  </si>
  <si>
    <t>3.5.</t>
  </si>
  <si>
    <t>3.6.</t>
  </si>
  <si>
    <t>3.7.</t>
  </si>
  <si>
    <t>3.8.</t>
  </si>
  <si>
    <t>Áru- és készletértékesítés</t>
  </si>
  <si>
    <t>Nyújtott szolgáltatások ellenértéke</t>
  </si>
  <si>
    <t>Bérleti díj</t>
  </si>
  <si>
    <t>Intézményi ellátási díjak</t>
  </si>
  <si>
    <t>Alkalmazottak térítése</t>
  </si>
  <si>
    <t>Általános forgalmi adó bevétel</t>
  </si>
  <si>
    <t>Működési célú hozam- és kamatbevételek</t>
  </si>
  <si>
    <t>Egyéb működési célú bevétel</t>
  </si>
  <si>
    <t xml:space="preserve">4. </t>
  </si>
  <si>
    <t>Közhatalmi bevételek</t>
  </si>
  <si>
    <t>II. Közhatalmi bevételek</t>
  </si>
  <si>
    <r>
      <t xml:space="preserve">III. Támogatások, kiegészítések </t>
    </r>
    <r>
      <rPr>
        <sz val="8"/>
        <rFont val="Times New Roman CE"/>
        <family val="0"/>
      </rPr>
      <t>(5.1+…+5.8.)</t>
    </r>
  </si>
  <si>
    <t>5.4.</t>
  </si>
  <si>
    <t>5.5.</t>
  </si>
  <si>
    <t>5.6.</t>
  </si>
  <si>
    <t>5.7.</t>
  </si>
  <si>
    <t>5.8.</t>
  </si>
  <si>
    <t>Normatív hozzájárulások</t>
  </si>
  <si>
    <t>Felhasználási kötöttséggel járó normatív támogatás</t>
  </si>
  <si>
    <t>Központosított előirányzatok</t>
  </si>
  <si>
    <t>Fenntartott, illetve támogatott előadó-művészeti szervezetek támogatása</t>
  </si>
  <si>
    <t>Címzett és céltámogatások</t>
  </si>
  <si>
    <t>Megyei önkormányzatok működésének támogatása</t>
  </si>
  <si>
    <t>Egyéb támogatás</t>
  </si>
  <si>
    <t>6.1.5.</t>
  </si>
  <si>
    <t>6.2.5.</t>
  </si>
  <si>
    <t>Működési célú támogatásértékű bevétel (6.1.1.+…+6.1.5.)</t>
  </si>
  <si>
    <t>Társadalombiztosítás pénzügyi alapjából átvett pénzeszköz</t>
  </si>
  <si>
    <t>Helyi, nemzetiségi önkormányzattól átvett pénzeszköz</t>
  </si>
  <si>
    <t>Többcélú kistérségi társulástól, jogi személyiségű társulástól átvett pénzeszköz</t>
  </si>
  <si>
    <t>Egyéb működési célú támogatásértékű bevétel</t>
  </si>
  <si>
    <t>Felhalmozási célú támogatásértékű bevétel (6.2.1.+…+6.2.5.)</t>
  </si>
  <si>
    <t xml:space="preserve">7. </t>
  </si>
  <si>
    <r>
      <t xml:space="preserve">V. Felhalmozási célú bevételek </t>
    </r>
    <r>
      <rPr>
        <sz val="8"/>
        <rFont val="Times New Roman CE"/>
        <family val="0"/>
      </rPr>
      <t>(7.1+…+7.3)</t>
    </r>
  </si>
  <si>
    <t>7.3.</t>
  </si>
  <si>
    <t>Tárgyi eszközök és immateriális javak értékesítése (vagyonhasznosítás)</t>
  </si>
  <si>
    <t>Önkormányzatot megillető vagyoni értékű jog értékesítése, hasznosítása</t>
  </si>
  <si>
    <r>
      <t xml:space="preserve">VI. Átvett pénzeszközök </t>
    </r>
    <r>
      <rPr>
        <sz val="8"/>
        <rFont val="Times New Roman CE"/>
        <family val="0"/>
      </rPr>
      <t>(8.1+8.2.)</t>
    </r>
  </si>
  <si>
    <t>8.1.</t>
  </si>
  <si>
    <t>8.2.</t>
  </si>
  <si>
    <t xml:space="preserve">9. </t>
  </si>
  <si>
    <t>VII. Kölcsön (munkavállalónak adott kölcsön) visszatérülése</t>
  </si>
  <si>
    <t>KÖLTSÉGVETÉSI BEVÉTELEK ÖSSZESEN: (2+…+9)</t>
  </si>
  <si>
    <t>VIII. Pénzmaradvány, vállalkozási tevékenység maradványa (11.1.+11.2.)</t>
  </si>
  <si>
    <t>Előző évek működési célú pénzmaradványa, vállalkozási maradványa</t>
  </si>
  <si>
    <t>Előző évek felhalmozási célú pénzmaradványa, vállalkozási maradványa</t>
  </si>
  <si>
    <t>IX. Finanszírozási célú pénzügyi műveletek bevételei (10.1+10.2.)</t>
  </si>
  <si>
    <t>12.1.</t>
  </si>
  <si>
    <t>12.1.2.</t>
  </si>
  <si>
    <t>12.1.3.</t>
  </si>
  <si>
    <t>12.1.4.</t>
  </si>
  <si>
    <t>12.1.5.</t>
  </si>
  <si>
    <t>12.1.6.</t>
  </si>
  <si>
    <t>12.2.</t>
  </si>
  <si>
    <t>12.2.1.</t>
  </si>
  <si>
    <t>12.2.2.</t>
  </si>
  <si>
    <t>12.2.3.</t>
  </si>
  <si>
    <t>12.2.4.</t>
  </si>
  <si>
    <t>12.2.5.</t>
  </si>
  <si>
    <t>12.2.6.</t>
  </si>
  <si>
    <t>12.2.7.</t>
  </si>
  <si>
    <t>BEVÉTELEK ÖSSZESEN: (10+11+12)</t>
  </si>
  <si>
    <t>12.1.1.</t>
  </si>
  <si>
    <t>Működési célú pénzügyi műveletek bevételei (12.1.1.+…+.12.1.6.)</t>
  </si>
  <si>
    <t>Értékpapír kibocsátása, értékesítése</t>
  </si>
  <si>
    <t>Hitelek felvétele</t>
  </si>
  <si>
    <t>Kapott kölcsön, nyújtott kölcsön visszatérülése</t>
  </si>
  <si>
    <t>Forgatási célú belföldi, külföldi értékpapírok kibocsátása, értékesítése</t>
  </si>
  <si>
    <t>Betét visszavonásából származó bevétel</t>
  </si>
  <si>
    <t>Egyéb működési finanszírozási célú bevétel</t>
  </si>
  <si>
    <t>Egyéb működési, finanszírozási célú bevétel</t>
  </si>
  <si>
    <t>Felhalmozási célú pénzügyi műveletek bevételei (12.2.1.+…+.12.2.7.)</t>
  </si>
  <si>
    <t>Befektetési célú belföldi, külföldi értékpapírok kibocsátása, értékesítése</t>
  </si>
  <si>
    <t>Egyéb felhalmozási finanszírozási célú bevétel</t>
  </si>
  <si>
    <r>
      <t xml:space="preserve">I. Működési költségvetés kiadásai </t>
    </r>
    <r>
      <rPr>
        <sz val="8"/>
        <rFont val="Times New Roman CE"/>
        <family val="0"/>
      </rPr>
      <t>(1.1+…+1.5.)</t>
    </r>
  </si>
  <si>
    <t>Munkaadókat terhelő járulékok és szociális hozzájárulási adó</t>
  </si>
  <si>
    <t>Ellátottak pénzbeli juttatásai</t>
  </si>
  <si>
    <t>Egyéb működési célú kiadások</t>
  </si>
  <si>
    <t>1.13.</t>
  </si>
  <si>
    <r>
      <t xml:space="preserve">II. Felhalmozási költségvetés kiadásai </t>
    </r>
    <r>
      <rPr>
        <sz val="8"/>
        <rFont val="Times New Roman CE"/>
        <family val="0"/>
      </rPr>
      <t>(2.1+…+2.7)</t>
    </r>
  </si>
  <si>
    <t>Intézményi beruházási kiadások</t>
  </si>
  <si>
    <t>Felújítások</t>
  </si>
  <si>
    <t>Lakástámogatás</t>
  </si>
  <si>
    <t>Lakásépítés</t>
  </si>
  <si>
    <t>2.8.</t>
  </si>
  <si>
    <t>2.9.</t>
  </si>
  <si>
    <t>2.10.</t>
  </si>
  <si>
    <t>2.11.</t>
  </si>
  <si>
    <t>EU-s forrásból finanszírozott támogatással megvalósuló programok, projektek kiadásai</t>
  </si>
  <si>
    <t>EU-s forrásból finanszírozott támogatással megvalósuló programok, projektek önkormányzati hozzájárulásának kiadásai</t>
  </si>
  <si>
    <t>Egyéb felhalmozási célú kiadások</t>
  </si>
  <si>
    <t>III. Kölcsön (munkavállalónak adott kölcsön)</t>
  </si>
  <si>
    <r>
      <t xml:space="preserve">IV. Tartalékok </t>
    </r>
    <r>
      <rPr>
        <sz val="8"/>
        <rFont val="Times New Roman CE"/>
        <family val="0"/>
      </rPr>
      <t>(4.1.+4.2.)</t>
    </r>
  </si>
  <si>
    <t>VI. Finanszírozási célú pénzügyi műveletek kiadásai (6.1+6.2.)</t>
  </si>
  <si>
    <t>6.1.6.</t>
  </si>
  <si>
    <t>6.1.7.</t>
  </si>
  <si>
    <t>6.1.8.</t>
  </si>
  <si>
    <t>6.2.6.</t>
  </si>
  <si>
    <t>6.2.7.</t>
  </si>
  <si>
    <t>6.2.8.</t>
  </si>
  <si>
    <t>Működési célú pénzügyi műveletek kiadásai (6.1.1.+…+6.1.8.)</t>
  </si>
  <si>
    <t>Értékpapír vásárlása, visszavásárlása</t>
  </si>
  <si>
    <t>Likviditási hitelek törlesztése</t>
  </si>
  <si>
    <t>Kölcsön törlesztése, adott kölcsön</t>
  </si>
  <si>
    <t>Forgatási célú belföldi, külföldi értékpapírok vásárlása</t>
  </si>
  <si>
    <t>Betét elhelyezése</t>
  </si>
  <si>
    <t>Felhalmozási célú pénzügyi műveletek kiadásai (6.2.1.+…+.6.2.8.)</t>
  </si>
  <si>
    <t>Hitelek törlesztése</t>
  </si>
  <si>
    <t>Befektetési célú belföldi, külföldi értékpapírok vásárlása</t>
  </si>
  <si>
    <t>Egyéb hitel, kölcsön kiadásai</t>
  </si>
  <si>
    <t>Költségvetési hiány, többlet ( költségvetési bevételek 10. sor - költségvetési kiadások 5. sor) (+/-)</t>
  </si>
  <si>
    <t>FINANSZÍROZÁSI CÉLÚ PÉNZÜGYI BEVÉTELEK ÉS KIADÁSOK EGYENLEGE</t>
  </si>
  <si>
    <r>
      <t xml:space="preserve">Finanszírozási célú pénzügyi műveletek egyenlege </t>
    </r>
    <r>
      <rPr>
        <sz val="8"/>
        <rFont val="Times New Roman CE"/>
        <family val="0"/>
      </rPr>
      <t>(1.1 - 1.2) +/-</t>
    </r>
  </si>
  <si>
    <t>Finanszírozási célú pénzügyi  műveletek bevételei (1. sz. mell. 1. sz. táblázat 12. sor)</t>
  </si>
  <si>
    <t>1.1.1.</t>
  </si>
  <si>
    <t>1.1.2.</t>
  </si>
  <si>
    <t>Felhalmozási célú pénzügyi műveletek bevételei (1. mell. 1. sz. tábl. 12.2. sor)</t>
  </si>
  <si>
    <t>Finanszírozási célú pénzügyi műv. kiadásai (1. sz. mell .2. sz. táblázat 6. sor)</t>
  </si>
  <si>
    <t>1.2.1.</t>
  </si>
  <si>
    <t>1.2.2.</t>
  </si>
  <si>
    <t>1.1-ből: Működési célú pénzügyi műveletek bevételei (1. mell. 1. sz. tábl. 12.1. sor)</t>
  </si>
  <si>
    <t>1.2-ből: Működési célú pénzügyi műveletek kiadásai (1. mell 2. sz. táblázat 6.1. sor)</t>
  </si>
  <si>
    <t>Felhalmozási célú pénzügyi műveletek kiadásai (1. mell. 2. sz. tábl. 6.2. sor)</t>
  </si>
  <si>
    <t>2012. évi előirányzat BEVÉTELEK</t>
  </si>
  <si>
    <t>2012. évi előirányzat KIADÁSOK</t>
  </si>
  <si>
    <r>
      <t xml:space="preserve">IV. Támogatásértékű bevételek </t>
    </r>
    <r>
      <rPr>
        <sz val="8"/>
        <rFont val="Times New Roman CE"/>
        <family val="0"/>
      </rPr>
      <t>(6.1+6.2)</t>
    </r>
  </si>
  <si>
    <t xml:space="preserve"> - a 2.7-ből: - Felhalmozási célú pénzmaradvány átadás</t>
  </si>
  <si>
    <t xml:space="preserve"> - Felhalmozási célú pénzeszközátadás államháztartáson kívülre</t>
  </si>
  <si>
    <t xml:space="preserve"> - Felhalmozási célú támogatásértékű kiadás</t>
  </si>
  <si>
    <t xml:space="preserve"> - Pénzügyi befektetések kiadásai</t>
  </si>
  <si>
    <t xml:space="preserve"> - az 1.5-ből: - Lakosságnak juttatott támogatások</t>
  </si>
  <si>
    <t xml:space="preserve">   - Szociális, rászorultság jellegű ellátások</t>
  </si>
  <si>
    <t xml:space="preserve">   - Működési célú pénzmaradvány átadás</t>
  </si>
  <si>
    <t xml:space="preserve">   - Működési célú pénzeszköz átadás államháztartáson kívülre</t>
  </si>
  <si>
    <t xml:space="preserve">   - Működési célú támogatásértékű kiadás</t>
  </si>
  <si>
    <t xml:space="preserve">   - Garancia és kezességvállalásból származó kifizetés</t>
  </si>
  <si>
    <t xml:space="preserve">   - Kamatkiadások</t>
  </si>
  <si>
    <t xml:space="preserve">   - Pénzforgalom nélküli kiadások</t>
  </si>
  <si>
    <t>Önkormányzatok sajátos működési bevételei</t>
  </si>
  <si>
    <t>Előző évi váll. maradv. igénybev.</t>
  </si>
  <si>
    <t>Kapott kölcsön, nyújtott kölcsön visszatér.</t>
  </si>
  <si>
    <t>Forgatási célú belf., külf. értékpapírok kibocsátása, értékesítése</t>
  </si>
  <si>
    <t>Rövid lejáratú hitelek tölresztése</t>
  </si>
  <si>
    <t>Befektetési célú belf., külf. értékpapírok vásárlása</t>
  </si>
  <si>
    <t>Vagyoni értékű jogok értékesítése, hasznosítása</t>
  </si>
  <si>
    <t>Átvett pénzeszközök államháztartáson kívülről</t>
  </si>
  <si>
    <t>EU-s forrásból finansz. támogatással megv. progr., projektek kiadásai</t>
  </si>
  <si>
    <t>EU-s forrásból finansz., önkormányzati hozzájáurlásának kiadásai</t>
  </si>
  <si>
    <t>Befektetési célú belföldi, külföldi értékpapírok kibocsátása, érték.</t>
  </si>
  <si>
    <t>1. sz. melléklet Bevételek táblázat 3. oszlop 10 sora =</t>
  </si>
  <si>
    <t>Finanszírozási célú bevételek (16+…+24)</t>
  </si>
  <si>
    <t>Finanszírozási célú kiadások (14+…+24)</t>
  </si>
  <si>
    <t>1. sz. melléklet Bevételek táblázat 3. oszlop 13 sora =</t>
  </si>
  <si>
    <t>KIADÁSOK ÖSSZESEN (13+25)</t>
  </si>
  <si>
    <t>BEVÉTELEK ÖSSZESEN (13+14+15+25)</t>
  </si>
  <si>
    <t>Bevételi jogcímek</t>
  </si>
  <si>
    <t>Kezességvállalással kapcsolatos megtérülés</t>
  </si>
  <si>
    <t>Kamatbevétel</t>
  </si>
  <si>
    <t>MEGNEVEZÉS</t>
  </si>
  <si>
    <t>Évek</t>
  </si>
  <si>
    <t>2014.</t>
  </si>
  <si>
    <t>Összesen
(7=3+4+5+6)</t>
  </si>
  <si>
    <t>ÖSSZES KÖTELEZETTSÉG</t>
  </si>
  <si>
    <t>2014. 
után</t>
  </si>
  <si>
    <t>Osztalékok, koncessziós díjak, hozam</t>
  </si>
  <si>
    <t>Díjak, pótlékok bírságok</t>
  </si>
  <si>
    <t>Részvények, részesedések értékesítése</t>
  </si>
  <si>
    <t>Vállalatértékesítésből, privatizációból származó bevételek</t>
  </si>
  <si>
    <t>SAJÁT BEVÉTELEK ÖSSZESEN*</t>
  </si>
  <si>
    <t>Tárgyi eszközök, immateriális javak, vagyoni értékű jog értékesítése, 
vagyonhasznosításból származó bevétel</t>
  </si>
  <si>
    <t>Fejlesztési cél leírása</t>
  </si>
  <si>
    <t>ADÓSSÁGOT KELETKEZTETŐ ÜGYLETEK VÁRHATÓ EGYÜTTES ÖSSZEGE</t>
  </si>
  <si>
    <t>A 2012. évi normatív  hozzájárulások  alakulása jogcímenként</t>
  </si>
  <si>
    <t>Felhasználás
2011. XII.31-ig</t>
  </si>
  <si>
    <t xml:space="preserve">
2012. év utáni szükséglet
</t>
  </si>
  <si>
    <t>2012. év utáni szükséglet
(6=2 - 4 - 5)</t>
  </si>
  <si>
    <t>Nem kötelező!</t>
  </si>
  <si>
    <t>2013. után</t>
  </si>
  <si>
    <t>Önkormányzaton kívüli EU-s projektekhez történő hozzájárulás 2012. évi előirányzat</t>
  </si>
  <si>
    <t>13. melléklet a ……/2012. (….) önkormányzati rendelethez</t>
  </si>
  <si>
    <t>Feladat megnevezése</t>
  </si>
  <si>
    <t>Költségvetési szerv megnevezése</t>
  </si>
  <si>
    <t>Száma</t>
  </si>
  <si>
    <t>I. Önkormányzatok működési bevételei</t>
  </si>
  <si>
    <t>I/1. Önkormányzatok sajátos működési bevételei (2.1.+…+.2.6.)</t>
  </si>
  <si>
    <t>Egyéb támogatás, kiegészítés</t>
  </si>
  <si>
    <t>IV. Támogatásértékű bevételek (6.1+6.2)</t>
  </si>
  <si>
    <t>Többcélú kist. társulástól, jogi szem. társulástól átvett pénzeszköz</t>
  </si>
  <si>
    <t>V. Felhalmozási célú bevételek (7.1.+…+.7.3.)</t>
  </si>
  <si>
    <t>VI. Átvett pénzeszközök (8.1.+8.2.)</t>
  </si>
  <si>
    <t>VII. Kölcsön (munkavállalónak adott kölcsön visszatérülése)</t>
  </si>
  <si>
    <t>KÖLTSÉGVETÉSI BEVÉTELEK ÖSSZESEN (2+3+4+5+6+7+8+9)</t>
  </si>
  <si>
    <t>VIII. Pénzmaradvány, vállalk. tev. maradványa (11.1.+11.2.)</t>
  </si>
  <si>
    <t>IX. Finanszírozási célú pénzügyi műv. bevételei (12.1.+.12.2.)</t>
  </si>
  <si>
    <t>Működési célú pénzügyi műveletek bevételei</t>
  </si>
  <si>
    <t>Felhalmozási célú pénzügyi műveletek bevételei</t>
  </si>
  <si>
    <t>Működési célú pénzügyi műveletek kiadásai</t>
  </si>
  <si>
    <t>Felhalmozási célú pénzügyi műveletek kiadásai</t>
  </si>
  <si>
    <t>Éves engedélyezett létszám előirányzat (fő)</t>
  </si>
  <si>
    <t>Közfoglalkoztatottak létszáma (fő)</t>
  </si>
  <si>
    <t>I. Intézményi működési bevételek (1.1.+…+1.8.)</t>
  </si>
  <si>
    <t>Osztalék, hozambevétel</t>
  </si>
  <si>
    <t>II. Véglegesen átvett pénzeszközök (2.1.+…+2.4.)</t>
  </si>
  <si>
    <t>EU-s forrásból származó bevételek</t>
  </si>
  <si>
    <t>III. Felhalmozási célú egyéb bevételek</t>
  </si>
  <si>
    <t>IV. Kölcsön</t>
  </si>
  <si>
    <t>V. Pénzmaradvány, vállalk. tev. maradványa (5.1.+5.2.)</t>
  </si>
  <si>
    <t>Előző évi vállalkozási maradvány igénybevétele</t>
  </si>
  <si>
    <t>VI. Önkormányzati támogatás</t>
  </si>
  <si>
    <t>BEVÉTELEK ÖSSZESEN (1+2+3+4+5+6)</t>
  </si>
  <si>
    <r>
      <t xml:space="preserve">II. Felhalmozási költségvetés kiadásai </t>
    </r>
    <r>
      <rPr>
        <sz val="8"/>
        <rFont val="Times New Roman CE"/>
        <family val="0"/>
      </rPr>
      <t>(2.1+…+2.4)</t>
    </r>
  </si>
  <si>
    <t>EU-s forrásból finansz. támogatással megv. pr., projektek önk. hozzájárulásának kiadásai</t>
  </si>
  <si>
    <t>III. Kölcsön</t>
  </si>
  <si>
    <t>KIADÁSOK ÖSSZESEN: (1+2+3)</t>
  </si>
  <si>
    <t>Művelődés, sport</t>
  </si>
  <si>
    <t>14. melléklet a ……/2012. (….) önkormányzati rendelethez</t>
  </si>
  <si>
    <t>----------------------------</t>
  </si>
  <si>
    <t>Költségvetési szerv I.</t>
  </si>
  <si>
    <t>Költségvetési szerv II.</t>
  </si>
  <si>
    <t>Előirányzat-felhasználási terv
2012. évre</t>
  </si>
  <si>
    <t>Támogatások, hozzájárulások bevételei</t>
  </si>
  <si>
    <t>Felhalmozási célú bevételek</t>
  </si>
  <si>
    <t>Kölcsönök</t>
  </si>
  <si>
    <t>Előző évi pénzmaradvány, vállalkozási eredmény</t>
  </si>
  <si>
    <t>Finanszírozási célú bevételek</t>
  </si>
  <si>
    <t>Felhalmozási költségvetés kiadásai</t>
  </si>
  <si>
    <t>Finanszírozási célú kiadások</t>
  </si>
  <si>
    <t>Lakosságnak juttatott tám., szociális, rászorultság jellegű tám.</t>
  </si>
  <si>
    <t>2010. évi tény</t>
  </si>
  <si>
    <t>2011. évi 
várható</t>
  </si>
  <si>
    <t>2012. előtti kifizetés</t>
  </si>
  <si>
    <t>Működési célú pénzügyi műveletek kiadásai
(hiteltörlesztés, értékpapír vásárlás, stb.)</t>
  </si>
  <si>
    <t>Felhalmozási célú pénzügyi műveletek kiadásai
(hiteltörlesztés, értékpapír vásárlás, stb.)</t>
  </si>
  <si>
    <t>Beruházási kiadások beruházásonként</t>
  </si>
  <si>
    <t>Felújítási kiadások felújításonként</t>
  </si>
  <si>
    <t>Egyéb (Pl.: garancia és kezességvállalás, stb.)</t>
  </si>
  <si>
    <t>Egyéb felhalmozási célú támogatásértékű bevétel</t>
  </si>
  <si>
    <t>Költségvetési szerv neve:</t>
  </si>
  <si>
    <t>…………………………………</t>
  </si>
  <si>
    <t>Költségvetési szerv számlaszáma:</t>
  </si>
  <si>
    <t>Éves eredeti kiadási előirányzat: …………… ezer Ft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</si>
  <si>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</si>
  <si>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</si>
  <si>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</si>
  <si>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</si>
  <si>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</si>
  <si>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</si>
  <si>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</si>
  <si>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</si>
  <si>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</si>
  <si>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</si>
  <si>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</si>
  <si>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</si>
  <si>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</si>
  <si>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......................, 2012. .......................... hó ..... nap</t>
  </si>
  <si>
    <t>Fejlesztés várható kiadása</t>
  </si>
  <si>
    <t>12. melléklet a ……/2012. (….) önkormányzati rendelethez</t>
  </si>
  <si>
    <t>Önkormányzat</t>
  </si>
  <si>
    <t>megnevezése</t>
  </si>
  <si>
    <t>III. Támogatások,  kiegészítések (5.1.+…+5.8.)</t>
  </si>
  <si>
    <t>BEVÉTELEK ÖSSZESEN (10+11+12)</t>
  </si>
  <si>
    <t>7.1</t>
  </si>
  <si>
    <t>V. Költségvetési szervek finanszírozása</t>
  </si>
  <si>
    <t>KÖLTSÉGVETÉSI KIADÁSOK ÖSSZESEN (1+2+3+4+5)</t>
  </si>
  <si>
    <t>VI. Finanszírozási célú pénzügyi műveletek kiadásai (7.1+7.2.)</t>
  </si>
  <si>
    <t>KIADÁSOK ÖSSZESEN: (6+7)</t>
  </si>
  <si>
    <t>IV. Közhatalmi bevételek</t>
  </si>
  <si>
    <t>V. Kölcsön</t>
  </si>
  <si>
    <t>VII. Önkormányzati támogatás</t>
  </si>
  <si>
    <t>BEVÉTELEK ÖSSZESEN (1+2+3+4+5+6+7)</t>
  </si>
  <si>
    <t>VI. Pénzmaradvány, vállalk. tev. maradványa (6.1.+6.2.)</t>
  </si>
  <si>
    <t>Körjegyzőségi Hivatal</t>
  </si>
  <si>
    <t>*Az adósságot keletkeztető ügyletekhez történő hozzájárulás részletes szabályairól szóló 353/2011. (XII.31.) Korm. Rendelet 2.§ (1) bekezdése alapján.</t>
  </si>
  <si>
    <t>11. melléklet a ……/2012. (….) önkormányzati rendelethez</t>
  </si>
  <si>
    <t>VIII. Pénzmaradvány, vállalkozási tevékenység maradványa (12.1.+12.2.)</t>
  </si>
  <si>
    <t>IX. Finanszírozási célú pénzügyi műveletek bevételei (12.1+12.2.)</t>
  </si>
  <si>
    <t>Rövid lejáratú hitel (működési)</t>
  </si>
  <si>
    <t>Települési önkormányzatok üzemeltetési, igazgatási, sport- és kulturális feladatai</t>
  </si>
  <si>
    <t>Okmányirodák működése és gyámügyi igazgatási feladatok</t>
  </si>
  <si>
    <t>Körjegyzőség működése</t>
  </si>
  <si>
    <t>Fővárosi önkormányzat igazgatási, sport- és kulturális feladatai</t>
  </si>
  <si>
    <t>Lakott külterülettel kapcsolatos feladatok</t>
  </si>
  <si>
    <t>Lakossági települési folyékony hulladék ártalmatlanítása</t>
  </si>
  <si>
    <t>Építésügyi igazgatási feladatok</t>
  </si>
  <si>
    <t>Üdülőhelyi feladatok</t>
  </si>
  <si>
    <t>Területi gyermekvédelmi szakszolgálat működtetése</t>
  </si>
  <si>
    <t>Pénzbeli szociális juttatások</t>
  </si>
  <si>
    <t>Szociális és gyermekjóléti alapszolgáltatás feladatai</t>
  </si>
  <si>
    <t>Szociális és gyermekvédelmi bentlakásos és átmeneti intézményi ellátások</t>
  </si>
  <si>
    <t>Hajléktalanok átmeneti intézményei</t>
  </si>
  <si>
    <t>Gyermekek napközbeni ellátása</t>
  </si>
  <si>
    <t>Közoktatási alaphozzájárulások</t>
  </si>
  <si>
    <t>Közoktatási kiegészítő hozzájárulások</t>
  </si>
  <si>
    <t>Összesen (1 ...  16. sor) :</t>
  </si>
  <si>
    <t>Pedagógiai szakszolgálat</t>
  </si>
  <si>
    <t>Pedagógus továbbképzés támogatása</t>
  </si>
  <si>
    <t>Támogatás egyes pedagóguspótlékok kiegészítéséhez</t>
  </si>
  <si>
    <t>Szociális juttatások, egyéb szolgáltatások</t>
  </si>
  <si>
    <t>Szakmai, tanügyigazgatási informatikai feladatok támogatása</t>
  </si>
  <si>
    <t>Szociális továbbképzés és szakvizsga támogatása</t>
  </si>
  <si>
    <t>Ingyenes és kedvezményes intézményi étkeztetés</t>
  </si>
  <si>
    <t>A többcélú kistérségi társulások támogatása</t>
  </si>
  <si>
    <t>Összesen (18 ... 25. sor) :</t>
  </si>
  <si>
    <t xml:space="preserve">Személyi jövedelemadó </t>
  </si>
  <si>
    <t>Helyi önkormányzatok és a többcélú kistérségi társulások egyes költségvetési kapcsolatokból számított bevételei összesen (17 + 26 + 27. sor) :</t>
  </si>
  <si>
    <t>RÉSZLETEZVE</t>
  </si>
  <si>
    <t>lakosságszám szerint</t>
  </si>
  <si>
    <t>de településenként legalább 3 600 000 Ft (kiegészítés) (települési önkormányzat)</t>
  </si>
  <si>
    <t>Falugondnoki szolgáltatás</t>
  </si>
  <si>
    <t>működési hó</t>
  </si>
  <si>
    <t>A helyi személyi jövedelemadó</t>
  </si>
  <si>
    <t>a települési önkormányzatot megillető, a településre kimutatott személyi jövedelemadó 8 %-a</t>
  </si>
  <si>
    <t>A 2011. évi becsült iparűzési adóalap</t>
  </si>
  <si>
    <t>iparűzési adóerőképesség / a települési önkormányzatok jövedelemdifferenciálódásának mérséklése</t>
  </si>
  <si>
    <t>Személyi jövedelemadó összesen:</t>
  </si>
  <si>
    <t>Közös intézmények fenntartása</t>
  </si>
  <si>
    <t>Központi orvosi ügyelet támogatása</t>
  </si>
  <si>
    <t>Vp. megyei Katasztrófavédelem támogatása</t>
  </si>
  <si>
    <t>Megyei könyvtár támogatása</t>
  </si>
  <si>
    <t>Kistérségi támogatás</t>
  </si>
  <si>
    <t>Egyéb támogatás (családsegítő, értékmentő kiadvány)</t>
  </si>
  <si>
    <t>Nemzetiségi nap támogatás</t>
  </si>
  <si>
    <t>Egyéb támogatás, egyház</t>
  </si>
  <si>
    <t>Alapítvány támogatások</t>
  </si>
  <si>
    <t>Cordial Bt-nek támogatás</t>
  </si>
  <si>
    <t>Város- és községgazdálkodás</t>
  </si>
  <si>
    <t>Falugondnoki szolgálat</t>
  </si>
  <si>
    <t>Mozgókönyvtári szolgáltatás</t>
  </si>
  <si>
    <t>Temető fenntartás</t>
  </si>
  <si>
    <t>Közvilágítás</t>
  </si>
  <si>
    <t>Közfoglalkoztatás</t>
  </si>
  <si>
    <t>autó vásárlási hitel (falugondnoki autó)</t>
  </si>
  <si>
    <t>Pe. Átadás T.vázsony csatornázásáért alapítványnak műk.célú</t>
  </si>
  <si>
    <t>Viziközmű társulat  hitel kamatai</t>
  </si>
  <si>
    <t>Egészségügyi ellátás</t>
  </si>
  <si>
    <t>Háziorvosi alapellátás</t>
  </si>
  <si>
    <t>Fogorvosi alapellátás</t>
  </si>
  <si>
    <t>Oktatási intézmények támogatása</t>
  </si>
  <si>
    <t>Óvoda</t>
  </si>
  <si>
    <t>Civil szervezetek támogatás</t>
  </si>
  <si>
    <t>Szennyvízcsatorna</t>
  </si>
  <si>
    <t>06</t>
  </si>
  <si>
    <t>07</t>
  </si>
  <si>
    <t>08</t>
  </si>
  <si>
    <t>09</t>
  </si>
  <si>
    <t>Ált. Iskola</t>
  </si>
  <si>
    <t>10</t>
  </si>
  <si>
    <t>11</t>
  </si>
  <si>
    <t>12</t>
  </si>
  <si>
    <t>Eseti segély</t>
  </si>
  <si>
    <t>Ápolási díj</t>
  </si>
  <si>
    <t>Közgyógyellátás</t>
  </si>
  <si>
    <t>Temetési segély</t>
  </si>
  <si>
    <t>Lakásfenntartási támogatás</t>
  </si>
  <si>
    <t>Rendszeres gyermekvédelmi kedvezményben részesülők pénzbeli ellátása</t>
  </si>
  <si>
    <t>Óvodások szállítása</t>
  </si>
  <si>
    <t>Szociális kölcsön</t>
  </si>
  <si>
    <t>Bursa, Arany János ösztöníj</t>
  </si>
  <si>
    <t>Beiskolázási segély</t>
  </si>
  <si>
    <t>Füzetcsomag tankönyv</t>
  </si>
  <si>
    <t>mozgáskorlátozottak közl tám</t>
  </si>
  <si>
    <t xml:space="preserve">Foglalkoztatást helyettesítő támogatás </t>
  </si>
  <si>
    <t>Társadalom és szocpol. Juttatások</t>
  </si>
  <si>
    <t xml:space="preserve">lakossági szemétszállítás </t>
  </si>
  <si>
    <t>Közhatalmi bevételek és sajátos műk.bev</t>
  </si>
  <si>
    <t>nyári gyermek étkeztetés</t>
  </si>
  <si>
    <t>13</t>
  </si>
  <si>
    <t>Szociális gondoskodás</t>
  </si>
  <si>
    <t>III. Tartalék</t>
  </si>
  <si>
    <t>14</t>
  </si>
  <si>
    <t>Gyermekjóléti szolgálat</t>
  </si>
  <si>
    <t xml:space="preserve">2.1. melléklet a 1/2012. (II.29.) önkormányzati rendelethez     </t>
  </si>
  <si>
    <t xml:space="preserve">2.2. melléklet a 1/2012. (II.29.) önkormányzati rendelethez     </t>
  </si>
  <si>
    <t>Pula Község Önkormányzat adósságot keletkeztető ügyletekből és kezességvállalásokból fennálló kötelezettségei</t>
  </si>
  <si>
    <t>Pula Község Önkormányzat saját bevételeinek részletezése az adósságot keletkeztető ügyletből származó tárgyévi fizetési kötelezettség megállapításához</t>
  </si>
  <si>
    <t>11.1. melléklet a 1/2012. (II.29.) önkormányzati rendelethez</t>
  </si>
  <si>
    <t>11.2. melléklet a 1/2012. (II.29.) önkormányzati rendelethez</t>
  </si>
  <si>
    <t>11.3. melléklet a 1/2012. (II.29.) önkormányzati rendelethez</t>
  </si>
  <si>
    <t>11.4. melléklet a 1/2012. (II.29.) önkormányzati rendelethez</t>
  </si>
  <si>
    <t>11.5. melléklet a 1/2012. (II.29.) önkormányzati rendelethez</t>
  </si>
  <si>
    <t>11.6. melléklet a 1/2012. (II.29.) önkormányzati rendelethez</t>
  </si>
  <si>
    <t>11.7. melléklet a 1/2012. (II.29.) önkormányzati rendelethez</t>
  </si>
  <si>
    <t>11.8. melléklet a 1/2012. (II.29.) önkormányzati rendelethez</t>
  </si>
  <si>
    <t>11.9. melléklet a 1/2012. (II.29.) önkormányzati rendelethez</t>
  </si>
  <si>
    <t>11.10. melléklet a 1/2012. (II.29.) önkormányzati rendelethez</t>
  </si>
  <si>
    <t>11.12. melléklet a 1/2012. (II.29.) önkormányzati rendelethez</t>
  </si>
  <si>
    <t>11.13. melléklet a 1/2012. (II.29.) önkormányzati rendelethez</t>
  </si>
  <si>
    <t>11.14. melléklet a 1/2012. (II.29.) önkormányzati rendelethez</t>
  </si>
  <si>
    <t>Pula Önkormányzat 2012. évi adósságot keletkeztető fejlesztési céljai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</si>
</sst>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79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i/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2"/>
      <color indexed="10"/>
      <name val="Times New Roman CE"/>
      <family val="0"/>
    </font>
    <font>
      <b/>
      <sz val="14"/>
      <name val="Times New Roman CE"/>
      <family val="0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8"/>
      <name val="Times New Roman"/>
      <family val="1"/>
    </font>
    <font>
      <sz val="9"/>
      <name val="Times New Roman"/>
      <family val="1"/>
    </font>
    <font>
      <b/>
      <sz val="8"/>
      <color indexed="10"/>
      <name val="Times New Roman"/>
      <family val="1"/>
    </font>
    <font>
      <b/>
      <i/>
      <sz val="12"/>
      <name val="Times New Roman CE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sz val="8"/>
      <color indexed="10"/>
      <name val="Times New Roman CE"/>
      <family val="0"/>
    </font>
    <font>
      <sz val="10"/>
      <name val="Arial"/>
      <family val="2"/>
    </font>
    <font>
      <sz val="10"/>
      <name val="Cambria"/>
      <family val="1"/>
    </font>
    <font>
      <b/>
      <sz val="10"/>
      <name val="Cambria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solid">
        <fgColor indexed="65"/>
        <bgColor indexed="64"/>
      </patternFill>
    </fill>
    <fill>
      <patternFill patternType="darkHorizontal"/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20" borderId="1" applyNumberFormat="0" applyAlignment="0" applyProtection="0"/>
    <xf numFmtId="0" fontId="63" fillId="0" borderId="0" applyNumberFormat="0" applyFill="0" applyBorder="0" applyAlignment="0" applyProtection="0"/>
    <xf numFmtId="0" fontId="64" fillId="0" borderId="2" applyNumberFormat="0" applyFill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6" fillId="0" borderId="0" applyNumberFormat="0" applyFill="0" applyBorder="0" applyAlignment="0" applyProtection="0"/>
    <xf numFmtId="0" fontId="6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0" fillId="22" borderId="7" applyNumberFormat="0" applyFont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71" fillId="29" borderId="0" applyNumberFormat="0" applyBorder="0" applyAlignment="0" applyProtection="0"/>
    <xf numFmtId="0" fontId="72" fillId="30" borderId="8" applyNumberForma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7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31" borderId="0" applyNumberFormat="0" applyBorder="0" applyAlignment="0" applyProtection="0"/>
    <xf numFmtId="0" fontId="77" fillId="32" borderId="0" applyNumberFormat="0" applyBorder="0" applyAlignment="0" applyProtection="0"/>
    <xf numFmtId="0" fontId="78" fillId="30" borderId="1" applyNumberFormat="0" applyAlignment="0" applyProtection="0"/>
    <xf numFmtId="9" fontId="0" fillId="0" borderId="0" applyFont="0" applyFill="0" applyBorder="0" applyAlignment="0" applyProtection="0"/>
  </cellStyleXfs>
  <cellXfs count="705">
    <xf numFmtId="0" fontId="0" fillId="0" borderId="0" xfId="0" applyAlignment="1">
      <alignment/>
    </xf>
    <xf numFmtId="164" fontId="6" fillId="0" borderId="0" xfId="59" applyNumberFormat="1" applyFont="1" applyFill="1" applyBorder="1" applyAlignment="1" applyProtection="1">
      <alignment vertical="center" wrapText="1"/>
      <protection/>
    </xf>
    <xf numFmtId="0" fontId="0" fillId="0" borderId="0" xfId="59" applyFont="1" applyFill="1">
      <alignment/>
      <protection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right"/>
    </xf>
    <xf numFmtId="0" fontId="6" fillId="0" borderId="0" xfId="59" applyFont="1" applyFill="1" applyBorder="1" applyAlignment="1" applyProtection="1">
      <alignment horizontal="center" vertical="center" wrapText="1"/>
      <protection/>
    </xf>
    <xf numFmtId="0" fontId="6" fillId="0" borderId="0" xfId="59" applyFont="1" applyFill="1" applyBorder="1" applyAlignment="1" applyProtection="1">
      <alignment vertical="center" wrapText="1"/>
      <protection/>
    </xf>
    <xf numFmtId="0" fontId="17" fillId="0" borderId="10" xfId="59" applyFont="1" applyFill="1" applyBorder="1" applyAlignment="1" applyProtection="1">
      <alignment horizontal="left" vertical="center" wrapText="1" indent="1"/>
      <protection/>
    </xf>
    <xf numFmtId="0" fontId="17" fillId="0" borderId="11" xfId="59" applyFont="1" applyFill="1" applyBorder="1" applyAlignment="1" applyProtection="1">
      <alignment horizontal="left" vertical="center" wrapText="1" indent="1"/>
      <protection/>
    </xf>
    <xf numFmtId="0" fontId="17" fillId="0" borderId="12" xfId="59" applyFont="1" applyFill="1" applyBorder="1" applyAlignment="1" applyProtection="1">
      <alignment horizontal="left" vertical="center" wrapText="1" indent="1"/>
      <protection/>
    </xf>
    <xf numFmtId="0" fontId="17" fillId="0" borderId="13" xfId="59" applyFont="1" applyFill="1" applyBorder="1" applyAlignment="1" applyProtection="1">
      <alignment horizontal="left" vertical="center" wrapText="1" indent="1"/>
      <protection/>
    </xf>
    <xf numFmtId="0" fontId="17" fillId="0" borderId="0" xfId="59" applyFont="1" applyFill="1" applyAlignment="1" applyProtection="1">
      <alignment horizontal="left" indent="1"/>
      <protection/>
    </xf>
    <xf numFmtId="0" fontId="17" fillId="0" borderId="14" xfId="59" applyFont="1" applyFill="1" applyBorder="1" applyAlignment="1" applyProtection="1">
      <alignment horizontal="left" vertical="center" wrapText="1" indent="1"/>
      <protection/>
    </xf>
    <xf numFmtId="0" fontId="17" fillId="0" borderId="15" xfId="59" applyFont="1" applyFill="1" applyBorder="1" applyAlignment="1" applyProtection="1">
      <alignment horizontal="left" vertical="center" wrapText="1" indent="1"/>
      <protection/>
    </xf>
    <xf numFmtId="0" fontId="17" fillId="0" borderId="16" xfId="59" applyFont="1" applyFill="1" applyBorder="1" applyAlignment="1" applyProtection="1">
      <alignment horizontal="left" vertical="center" wrapText="1" indent="1"/>
      <protection/>
    </xf>
    <xf numFmtId="49" fontId="17" fillId="0" borderId="17" xfId="59" applyNumberFormat="1" applyFont="1" applyFill="1" applyBorder="1" applyAlignment="1" applyProtection="1">
      <alignment horizontal="left" vertical="center" wrapText="1" indent="1"/>
      <protection/>
    </xf>
    <xf numFmtId="49" fontId="17" fillId="0" borderId="18" xfId="59" applyNumberFormat="1" applyFont="1" applyFill="1" applyBorder="1" applyAlignment="1" applyProtection="1">
      <alignment horizontal="left" vertical="center" wrapText="1" indent="1"/>
      <protection/>
    </xf>
    <xf numFmtId="49" fontId="17" fillId="0" borderId="19" xfId="59" applyNumberFormat="1" applyFont="1" applyFill="1" applyBorder="1" applyAlignment="1" applyProtection="1">
      <alignment horizontal="left" vertical="center" wrapText="1" indent="1"/>
      <protection/>
    </xf>
    <xf numFmtId="49" fontId="17" fillId="0" borderId="20" xfId="59" applyNumberFormat="1" applyFont="1" applyFill="1" applyBorder="1" applyAlignment="1" applyProtection="1">
      <alignment horizontal="left" vertical="center" wrapText="1" indent="1"/>
      <protection/>
    </xf>
    <xf numFmtId="49" fontId="17" fillId="0" borderId="21" xfId="59" applyNumberFormat="1" applyFont="1" applyFill="1" applyBorder="1" applyAlignment="1" applyProtection="1">
      <alignment horizontal="left" vertical="center" wrapText="1" indent="1"/>
      <protection/>
    </xf>
    <xf numFmtId="49" fontId="17" fillId="0" borderId="22" xfId="59" applyNumberFormat="1" applyFont="1" applyFill="1" applyBorder="1" applyAlignment="1" applyProtection="1">
      <alignment horizontal="left" vertical="center" wrapText="1" indent="1"/>
      <protection/>
    </xf>
    <xf numFmtId="49" fontId="17" fillId="0" borderId="23" xfId="59" applyNumberFormat="1" applyFont="1" applyFill="1" applyBorder="1" applyAlignment="1" applyProtection="1">
      <alignment horizontal="left" vertical="center" wrapText="1" indent="1"/>
      <protection/>
    </xf>
    <xf numFmtId="0" fontId="17" fillId="0" borderId="0" xfId="59" applyFont="1" applyFill="1" applyBorder="1" applyAlignment="1" applyProtection="1">
      <alignment horizontal="left" vertical="center" wrapText="1" indent="1"/>
      <protection/>
    </xf>
    <xf numFmtId="0" fontId="15" fillId="0" borderId="24" xfId="59" applyFont="1" applyFill="1" applyBorder="1" applyAlignment="1" applyProtection="1">
      <alignment horizontal="left" vertical="center" wrapText="1" indent="1"/>
      <protection/>
    </xf>
    <xf numFmtId="0" fontId="15" fillId="0" borderId="25" xfId="59" applyFont="1" applyFill="1" applyBorder="1" applyAlignment="1" applyProtection="1">
      <alignment horizontal="left" vertical="center" wrapText="1" indent="1"/>
      <protection/>
    </xf>
    <xf numFmtId="0" fontId="15" fillId="0" borderId="26" xfId="59" applyFont="1" applyFill="1" applyBorder="1" applyAlignment="1" applyProtection="1">
      <alignment horizontal="left" vertical="center" wrapText="1" indent="1"/>
      <protection/>
    </xf>
    <xf numFmtId="0" fontId="15" fillId="0" borderId="27" xfId="59" applyFont="1" applyFill="1" applyBorder="1" applyAlignment="1" applyProtection="1">
      <alignment horizontal="left" vertical="center" wrapText="1" indent="1"/>
      <protection/>
    </xf>
    <xf numFmtId="0" fontId="19" fillId="0" borderId="25" xfId="59" applyFont="1" applyFill="1" applyBorder="1" applyAlignment="1" applyProtection="1">
      <alignment horizontal="left" vertical="center" wrapText="1" indent="1"/>
      <protection/>
    </xf>
    <xf numFmtId="0" fontId="17" fillId="0" borderId="11" xfId="59" applyFont="1" applyFill="1" applyBorder="1" applyAlignment="1" applyProtection="1">
      <alignment horizontal="left" vertical="center" wrapText="1" indent="2"/>
      <protection/>
    </xf>
    <xf numFmtId="0" fontId="17" fillId="0" borderId="16" xfId="59" applyFont="1" applyFill="1" applyBorder="1" applyAlignment="1" applyProtection="1">
      <alignment horizontal="left" vertical="center" wrapText="1" indent="2"/>
      <protection/>
    </xf>
    <xf numFmtId="0" fontId="18" fillId="0" borderId="13" xfId="59" applyFont="1" applyFill="1" applyBorder="1" applyAlignment="1" applyProtection="1">
      <alignment horizontal="left" vertical="center" wrapText="1" indent="1"/>
      <protection/>
    </xf>
    <xf numFmtId="0" fontId="7" fillId="0" borderId="24" xfId="59" applyFont="1" applyFill="1" applyBorder="1" applyAlignment="1" applyProtection="1">
      <alignment horizontal="center" vertical="center" wrapText="1"/>
      <protection/>
    </xf>
    <xf numFmtId="0" fontId="7" fillId="0" borderId="25" xfId="59" applyFont="1" applyFill="1" applyBorder="1" applyAlignment="1" applyProtection="1">
      <alignment horizontal="center" vertical="center" wrapText="1"/>
      <protection/>
    </xf>
    <xf numFmtId="164" fontId="17" fillId="0" borderId="28" xfId="0" applyNumberFormat="1" applyFont="1" applyFill="1" applyBorder="1" applyAlignment="1" applyProtection="1">
      <alignment vertical="center" wrapText="1"/>
      <protection locked="0"/>
    </xf>
    <xf numFmtId="164" fontId="17" fillId="0" borderId="29" xfId="0" applyNumberFormat="1" applyFont="1" applyFill="1" applyBorder="1" applyAlignment="1" applyProtection="1">
      <alignment vertical="center" wrapText="1"/>
      <protection locked="0"/>
    </xf>
    <xf numFmtId="164" fontId="17" fillId="0" borderId="30" xfId="0" applyNumberFormat="1" applyFont="1" applyFill="1" applyBorder="1" applyAlignment="1" applyProtection="1">
      <alignment vertical="center" wrapText="1"/>
      <protection locked="0"/>
    </xf>
    <xf numFmtId="164" fontId="17" fillId="0" borderId="31" xfId="0" applyNumberFormat="1" applyFont="1" applyFill="1" applyBorder="1" applyAlignment="1" applyProtection="1">
      <alignment vertical="center" wrapText="1"/>
      <protection locked="0"/>
    </xf>
    <xf numFmtId="164" fontId="17" fillId="0" borderId="32" xfId="0" applyNumberFormat="1" applyFont="1" applyFill="1" applyBorder="1" applyAlignment="1" applyProtection="1">
      <alignment vertical="center" wrapText="1"/>
      <protection locked="0"/>
    </xf>
    <xf numFmtId="164" fontId="17" fillId="0" borderId="13" xfId="0" applyNumberFormat="1" applyFont="1" applyFill="1" applyBorder="1" applyAlignment="1" applyProtection="1">
      <alignment vertical="center" wrapText="1"/>
      <protection locked="0"/>
    </xf>
    <xf numFmtId="164" fontId="17" fillId="0" borderId="11" xfId="0" applyNumberFormat="1" applyFont="1" applyFill="1" applyBorder="1" applyAlignment="1" applyProtection="1">
      <alignment vertical="center" wrapText="1"/>
      <protection locked="0"/>
    </xf>
    <xf numFmtId="164" fontId="17" fillId="0" borderId="16" xfId="0" applyNumberFormat="1" applyFont="1" applyFill="1" applyBorder="1" applyAlignment="1" applyProtection="1">
      <alignment vertical="center" wrapText="1"/>
      <protection locked="0"/>
    </xf>
    <xf numFmtId="0" fontId="15" fillId="0" borderId="25" xfId="59" applyFont="1" applyFill="1" applyBorder="1" applyAlignment="1" applyProtection="1">
      <alignment vertical="center" wrapText="1"/>
      <protection/>
    </xf>
    <xf numFmtId="0" fontId="15" fillId="0" borderId="27" xfId="59" applyFont="1" applyFill="1" applyBorder="1" applyAlignment="1" applyProtection="1">
      <alignment vertical="center" wrapText="1"/>
      <protection/>
    </xf>
    <xf numFmtId="0" fontId="17" fillId="0" borderId="11" xfId="0" applyFont="1" applyBorder="1" applyAlignment="1" applyProtection="1">
      <alignment horizontal="left" vertical="center" indent="1"/>
      <protection locked="0"/>
    </xf>
    <xf numFmtId="3" fontId="17" fillId="0" borderId="28" xfId="0" applyNumberFormat="1" applyFont="1" applyBorder="1" applyAlignment="1" applyProtection="1">
      <alignment horizontal="right" vertical="center" indent="1"/>
      <protection locked="0"/>
    </xf>
    <xf numFmtId="0" fontId="17" fillId="0" borderId="16" xfId="0" applyFont="1" applyBorder="1" applyAlignment="1" applyProtection="1">
      <alignment horizontal="left" vertical="center" indent="1"/>
      <protection locked="0"/>
    </xf>
    <xf numFmtId="0" fontId="7" fillId="0" borderId="25" xfId="59" applyFont="1" applyFill="1" applyBorder="1" applyAlignment="1" applyProtection="1">
      <alignment horizontal="left" vertical="center" wrapText="1" indent="1"/>
      <protection/>
    </xf>
    <xf numFmtId="0" fontId="7" fillId="0" borderId="25" xfId="59" applyFont="1" applyFill="1" applyBorder="1" applyAlignment="1" applyProtection="1">
      <alignment vertical="center" wrapText="1"/>
      <protection/>
    </xf>
    <xf numFmtId="0" fontId="15" fillId="0" borderId="24" xfId="59" applyFont="1" applyFill="1" applyBorder="1" applyAlignment="1" applyProtection="1">
      <alignment horizontal="center" vertical="center" wrapText="1"/>
      <protection/>
    </xf>
    <xf numFmtId="0" fontId="15" fillId="0" borderId="25" xfId="59" applyFont="1" applyFill="1" applyBorder="1" applyAlignment="1" applyProtection="1">
      <alignment horizontal="center" vertical="center" wrapText="1"/>
      <protection/>
    </xf>
    <xf numFmtId="0" fontId="15" fillId="0" borderId="33" xfId="59" applyFont="1" applyFill="1" applyBorder="1" applyAlignment="1" applyProtection="1">
      <alignment horizontal="center" vertical="center" wrapText="1"/>
      <protection/>
    </xf>
    <xf numFmtId="0" fontId="15" fillId="0" borderId="24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7" fillId="0" borderId="25" xfId="60" applyFont="1" applyFill="1" applyBorder="1" applyAlignment="1" applyProtection="1">
      <alignment horizontal="left" vertical="center" indent="1"/>
      <protection/>
    </xf>
    <xf numFmtId="164" fontId="7" fillId="0" borderId="24" xfId="0" applyNumberFormat="1" applyFont="1" applyFill="1" applyBorder="1" applyAlignment="1">
      <alignment horizontal="left" vertical="center" wrapText="1" indent="1"/>
    </xf>
    <xf numFmtId="164" fontId="15" fillId="0" borderId="19" xfId="0" applyNumberFormat="1" applyFont="1" applyFill="1" applyBorder="1" applyAlignment="1">
      <alignment horizontal="left" vertical="center" wrapText="1" indent="1"/>
    </xf>
    <xf numFmtId="164" fontId="6" fillId="0" borderId="0" xfId="59" applyNumberFormat="1" applyFont="1" applyFill="1" applyBorder="1" applyAlignment="1" applyProtection="1">
      <alignment horizontal="centerContinuous" vertical="center"/>
      <protection/>
    </xf>
    <xf numFmtId="0" fontId="2" fillId="0" borderId="0" xfId="59" applyFill="1">
      <alignment/>
      <protection/>
    </xf>
    <xf numFmtId="0" fontId="7" fillId="0" borderId="33" xfId="59" applyFont="1" applyFill="1" applyBorder="1" applyAlignment="1" applyProtection="1">
      <alignment horizontal="center" vertical="center" wrapText="1"/>
      <protection/>
    </xf>
    <xf numFmtId="0" fontId="17" fillId="0" borderId="0" xfId="59" applyFont="1" applyFill="1">
      <alignment/>
      <protection/>
    </xf>
    <xf numFmtId="0" fontId="20" fillId="0" borderId="0" xfId="59" applyFont="1" applyFill="1">
      <alignment/>
      <protection/>
    </xf>
    <xf numFmtId="164" fontId="6" fillId="0" borderId="0" xfId="0" applyNumberFormat="1" applyFont="1" applyFill="1" applyAlignment="1">
      <alignment horizontal="centerContinuous" vertical="center" wrapText="1"/>
    </xf>
    <xf numFmtId="164" fontId="0" fillId="0" borderId="0" xfId="0" applyNumberFormat="1" applyFill="1" applyAlignment="1">
      <alignment horizontal="centerContinuous" vertical="center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right" vertical="center"/>
    </xf>
    <xf numFmtId="164" fontId="7" fillId="0" borderId="24" xfId="0" applyNumberFormat="1" applyFont="1" applyFill="1" applyBorder="1" applyAlignment="1">
      <alignment horizontal="centerContinuous" vertical="center" wrapText="1"/>
    </xf>
    <xf numFmtId="164" fontId="7" fillId="0" borderId="25" xfId="0" applyNumberFormat="1" applyFont="1" applyFill="1" applyBorder="1" applyAlignment="1">
      <alignment horizontal="centerContinuous" vertical="center" wrapText="1"/>
    </xf>
    <xf numFmtId="164" fontId="7" fillId="0" borderId="33" xfId="0" applyNumberFormat="1" applyFont="1" applyFill="1" applyBorder="1" applyAlignment="1">
      <alignment horizontal="centerContinuous" vertical="center" wrapText="1"/>
    </xf>
    <xf numFmtId="164" fontId="7" fillId="0" borderId="24" xfId="0" applyNumberFormat="1" applyFont="1" applyFill="1" applyBorder="1" applyAlignment="1">
      <alignment horizontal="center" vertical="center" wrapText="1"/>
    </xf>
    <xf numFmtId="164" fontId="7" fillId="0" borderId="25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7" fillId="0" borderId="34" xfId="0" applyNumberFormat="1" applyFont="1" applyFill="1" applyBorder="1" applyAlignment="1" applyProtection="1">
      <alignment vertical="center" wrapTex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horizontal="right" wrapText="1"/>
      <protection/>
    </xf>
    <xf numFmtId="164" fontId="7" fillId="0" borderId="33" xfId="0" applyNumberFormat="1" applyFont="1" applyFill="1" applyBorder="1" applyAlignment="1" applyProtection="1">
      <alignment horizontal="center" vertical="center" wrapText="1"/>
      <protection/>
    </xf>
    <xf numFmtId="164" fontId="15" fillId="0" borderId="19" xfId="0" applyNumberFormat="1" applyFont="1" applyFill="1" applyBorder="1" applyAlignment="1" applyProtection="1">
      <alignment horizontal="center" vertical="center" wrapText="1"/>
      <protection/>
    </xf>
    <xf numFmtId="164" fontId="15" fillId="0" borderId="12" xfId="0" applyNumberFormat="1" applyFont="1" applyFill="1" applyBorder="1" applyAlignment="1" applyProtection="1">
      <alignment horizontal="center" vertical="center" wrapText="1"/>
      <protection/>
    </xf>
    <xf numFmtId="164" fontId="15" fillId="0" borderId="35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" fontId="17" fillId="0" borderId="11" xfId="0" applyNumberFormat="1" applyFont="1" applyFill="1" applyBorder="1" applyAlignment="1" applyProtection="1">
      <alignment vertical="center" wrapText="1"/>
      <protection locked="0"/>
    </xf>
    <xf numFmtId="164" fontId="17" fillId="0" borderId="28" xfId="0" applyNumberFormat="1" applyFont="1" applyFill="1" applyBorder="1" applyAlignment="1" applyProtection="1">
      <alignment vertical="center" wrapText="1"/>
      <protection/>
    </xf>
    <xf numFmtId="164" fontId="0" fillId="0" borderId="17" xfId="0" applyNumberFormat="1" applyFill="1" applyBorder="1" applyAlignment="1" applyProtection="1">
      <alignment horizontal="center" vertical="center" wrapText="1"/>
      <protection locked="0"/>
    </xf>
    <xf numFmtId="164" fontId="17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" fontId="17" fillId="0" borderId="16" xfId="0" applyNumberFormat="1" applyFont="1" applyFill="1" applyBorder="1" applyAlignment="1" applyProtection="1">
      <alignment vertical="center" wrapText="1"/>
      <protection locked="0"/>
    </xf>
    <xf numFmtId="164" fontId="17" fillId="0" borderId="31" xfId="0" applyNumberFormat="1" applyFont="1" applyFill="1" applyBorder="1" applyAlignment="1" applyProtection="1">
      <alignment vertical="center" wrapText="1"/>
      <protection/>
    </xf>
    <xf numFmtId="164" fontId="15" fillId="0" borderId="25" xfId="0" applyNumberFormat="1" applyFont="1" applyFill="1" applyBorder="1" applyAlignment="1" applyProtection="1">
      <alignment vertical="center" wrapText="1"/>
      <protection/>
    </xf>
    <xf numFmtId="164" fontId="15" fillId="0" borderId="33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4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1" xfId="0" applyNumberFormat="1" applyFont="1" applyFill="1" applyBorder="1" applyAlignment="1" applyProtection="1">
      <alignment vertical="center" wrapText="1"/>
      <protection locked="0"/>
    </xf>
    <xf numFmtId="1" fontId="14" fillId="0" borderId="11" xfId="0" applyNumberFormat="1" applyFont="1" applyFill="1" applyBorder="1" applyAlignment="1" applyProtection="1">
      <alignment vertical="center" wrapText="1"/>
      <protection locked="0"/>
    </xf>
    <xf numFmtId="164" fontId="14" fillId="0" borderId="28" xfId="0" applyNumberFormat="1" applyFont="1" applyFill="1" applyBorder="1" applyAlignment="1" applyProtection="1">
      <alignment vertical="center" wrapText="1"/>
      <protection/>
    </xf>
    <xf numFmtId="164" fontId="14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6" xfId="0" applyNumberFormat="1" applyFont="1" applyFill="1" applyBorder="1" applyAlignment="1" applyProtection="1">
      <alignment vertical="center" wrapText="1"/>
      <protection locked="0"/>
    </xf>
    <xf numFmtId="164" fontId="14" fillId="0" borderId="31" xfId="0" applyNumberFormat="1" applyFont="1" applyFill="1" applyBorder="1" applyAlignment="1" applyProtection="1">
      <alignment vertical="center" wrapText="1"/>
      <protection/>
    </xf>
    <xf numFmtId="164" fontId="7" fillId="0" borderId="33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right"/>
    </xf>
    <xf numFmtId="164" fontId="4" fillId="0" borderId="0" xfId="0" applyNumberFormat="1" applyFont="1" applyFill="1" applyAlignment="1">
      <alignment vertical="center"/>
    </xf>
    <xf numFmtId="164" fontId="4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 horizontal="center" vertical="center" wrapText="1"/>
    </xf>
    <xf numFmtId="164" fontId="17" fillId="0" borderId="36" xfId="0" applyNumberFormat="1" applyFont="1" applyFill="1" applyBorder="1" applyAlignment="1" applyProtection="1">
      <alignment vertical="center" wrapText="1"/>
      <protection/>
    </xf>
    <xf numFmtId="164" fontId="17" fillId="0" borderId="24" xfId="0" applyNumberFormat="1" applyFont="1" applyFill="1" applyBorder="1" applyAlignment="1" applyProtection="1">
      <alignment vertical="center" wrapText="1"/>
      <protection/>
    </xf>
    <xf numFmtId="164" fontId="17" fillId="0" borderId="25" xfId="0" applyNumberFormat="1" applyFont="1" applyFill="1" applyBorder="1" applyAlignment="1" applyProtection="1">
      <alignment vertical="center" wrapText="1"/>
      <protection/>
    </xf>
    <xf numFmtId="164" fontId="17" fillId="0" borderId="33" xfId="0" applyNumberFormat="1" applyFont="1" applyFill="1" applyBorder="1" applyAlignment="1" applyProtection="1">
      <alignment vertical="center" wrapText="1"/>
      <protection/>
    </xf>
    <xf numFmtId="164" fontId="17" fillId="0" borderId="37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11" xfId="0" applyNumberFormat="1" applyFont="1" applyFill="1" applyBorder="1" applyAlignment="1" applyProtection="1">
      <alignment horizontal="left" vertical="center" wrapText="1" indent="2"/>
      <protection locked="0"/>
    </xf>
    <xf numFmtId="164" fontId="17" fillId="0" borderId="37" xfId="0" applyNumberFormat="1" applyFont="1" applyFill="1" applyBorder="1" applyAlignment="1" applyProtection="1">
      <alignment vertical="center" wrapText="1"/>
      <protection locked="0"/>
    </xf>
    <xf numFmtId="164" fontId="17" fillId="0" borderId="18" xfId="0" applyNumberFormat="1" applyFont="1" applyFill="1" applyBorder="1" applyAlignment="1" applyProtection="1">
      <alignment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17" fillId="0" borderId="38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16" xfId="0" applyNumberFormat="1" applyFont="1" applyFill="1" applyBorder="1" applyAlignment="1" applyProtection="1">
      <alignment horizontal="left" vertical="center" wrapText="1" indent="2"/>
      <protection locked="0"/>
    </xf>
    <xf numFmtId="164" fontId="17" fillId="0" borderId="38" xfId="0" applyNumberFormat="1" applyFont="1" applyFill="1" applyBorder="1" applyAlignment="1" applyProtection="1">
      <alignment vertical="center" wrapText="1"/>
      <protection locked="0"/>
    </xf>
    <xf numFmtId="164" fontId="17" fillId="0" borderId="21" xfId="0" applyNumberFormat="1" applyFont="1" applyFill="1" applyBorder="1" applyAlignment="1" applyProtection="1">
      <alignment vertical="center" wrapText="1"/>
      <protection locked="0"/>
    </xf>
    <xf numFmtId="164" fontId="17" fillId="0" borderId="36" xfId="0" applyNumberFormat="1" applyFont="1" applyFill="1" applyBorder="1" applyAlignment="1" applyProtection="1">
      <alignment vertical="center" wrapText="1"/>
      <protection locked="0"/>
    </xf>
    <xf numFmtId="164" fontId="17" fillId="0" borderId="24" xfId="0" applyNumberFormat="1" applyFont="1" applyFill="1" applyBorder="1" applyAlignment="1" applyProtection="1">
      <alignment vertical="center" wrapText="1"/>
      <protection locked="0"/>
    </xf>
    <xf numFmtId="164" fontId="17" fillId="0" borderId="25" xfId="0" applyNumberFormat="1" applyFont="1" applyFill="1" applyBorder="1" applyAlignment="1" applyProtection="1">
      <alignment vertical="center" wrapText="1"/>
      <protection locked="0"/>
    </xf>
    <xf numFmtId="164" fontId="17" fillId="0" borderId="33" xfId="0" applyNumberFormat="1" applyFont="1" applyFill="1" applyBorder="1" applyAlignment="1" applyProtection="1">
      <alignment vertical="center" wrapText="1"/>
      <protection locked="0"/>
    </xf>
    <xf numFmtId="165" fontId="0" fillId="0" borderId="39" xfId="0" applyNumberFormat="1" applyFont="1" applyFill="1" applyBorder="1" applyAlignment="1" applyProtection="1">
      <alignment horizontal="left" vertical="center" wrapText="1" indent="2"/>
      <protection locked="0"/>
    </xf>
    <xf numFmtId="164" fontId="17" fillId="0" borderId="40" xfId="0" applyNumberFormat="1" applyFont="1" applyFill="1" applyBorder="1" applyAlignment="1" applyProtection="1">
      <alignment vertical="center" wrapText="1"/>
      <protection locked="0"/>
    </xf>
    <xf numFmtId="164" fontId="17" fillId="0" borderId="17" xfId="0" applyNumberFormat="1" applyFont="1" applyFill="1" applyBorder="1" applyAlignment="1" applyProtection="1">
      <alignment vertical="center" wrapText="1"/>
      <protection locked="0"/>
    </xf>
    <xf numFmtId="164" fontId="17" fillId="0" borderId="10" xfId="0" applyNumberFormat="1" applyFont="1" applyFill="1" applyBorder="1" applyAlignment="1" applyProtection="1">
      <alignment vertical="center" wrapText="1"/>
      <protection locked="0"/>
    </xf>
    <xf numFmtId="164" fontId="9" fillId="0" borderId="0" xfId="0" applyNumberFormat="1" applyFont="1" applyFill="1" applyAlignment="1">
      <alignment horizontal="center" vertical="center" wrapText="1"/>
    </xf>
    <xf numFmtId="164" fontId="9" fillId="0" borderId="0" xfId="0" applyNumberFormat="1" applyFont="1" applyFill="1" applyAlignment="1">
      <alignment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17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8" xfId="0" applyFont="1" applyFill="1" applyBorder="1" applyAlignment="1">
      <alignment horizontal="center" vertical="center" wrapText="1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Fill="1" applyBorder="1" applyAlignment="1" applyProtection="1">
      <alignment vertical="center" wrapText="1"/>
      <protection locked="0"/>
    </xf>
    <xf numFmtId="0" fontId="17" fillId="0" borderId="41" xfId="0" applyFont="1" applyFill="1" applyBorder="1" applyAlignment="1" applyProtection="1">
      <alignment vertical="center" wrapText="1"/>
      <protection locked="0"/>
    </xf>
    <xf numFmtId="164" fontId="17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3" fontId="17" fillId="0" borderId="28" xfId="0" applyNumberFormat="1" applyFont="1" applyFill="1" applyBorder="1" applyAlignment="1" applyProtection="1">
      <alignment horizontal="right" vertical="center" indent="1"/>
      <protection locked="0"/>
    </xf>
    <xf numFmtId="3" fontId="17" fillId="0" borderId="31" xfId="0" applyNumberFormat="1" applyFont="1" applyFill="1" applyBorder="1" applyAlignment="1" applyProtection="1">
      <alignment horizontal="right" vertical="center" indent="1"/>
      <protection locked="0"/>
    </xf>
    <xf numFmtId="0" fontId="6" fillId="0" borderId="0" xfId="0" applyFont="1" applyFill="1" applyAlignment="1">
      <alignment/>
    </xf>
    <xf numFmtId="3" fontId="17" fillId="0" borderId="14" xfId="0" applyNumberFormat="1" applyFont="1" applyFill="1" applyBorder="1" applyAlignment="1" applyProtection="1">
      <alignment vertical="center"/>
      <protection locked="0"/>
    </xf>
    <xf numFmtId="3" fontId="18" fillId="0" borderId="11" xfId="0" applyNumberFormat="1" applyFont="1" applyFill="1" applyBorder="1" applyAlignment="1" applyProtection="1">
      <alignment vertical="center"/>
      <protection locked="0"/>
    </xf>
    <xf numFmtId="3" fontId="17" fillId="0" borderId="11" xfId="0" applyNumberFormat="1" applyFont="1" applyFill="1" applyBorder="1" applyAlignment="1" applyProtection="1">
      <alignment vertical="center"/>
      <protection locked="0"/>
    </xf>
    <xf numFmtId="49" fontId="17" fillId="0" borderId="21" xfId="0" applyNumberFormat="1" applyFont="1" applyFill="1" applyBorder="1" applyAlignment="1" applyProtection="1">
      <alignment vertical="center"/>
      <protection locked="0"/>
    </xf>
    <xf numFmtId="3" fontId="17" fillId="0" borderId="16" xfId="0" applyNumberFormat="1" applyFont="1" applyFill="1" applyBorder="1" applyAlignment="1" applyProtection="1">
      <alignment vertical="center"/>
      <protection locked="0"/>
    </xf>
    <xf numFmtId="49" fontId="17" fillId="0" borderId="18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7" fillId="0" borderId="26" xfId="60" applyFont="1" applyFill="1" applyBorder="1" applyAlignment="1" applyProtection="1">
      <alignment horizontal="center" vertical="center" wrapText="1"/>
      <protection/>
    </xf>
    <xf numFmtId="0" fontId="7" fillId="0" borderId="27" xfId="60" applyFont="1" applyFill="1" applyBorder="1" applyAlignment="1" applyProtection="1">
      <alignment horizontal="center" vertical="center"/>
      <protection/>
    </xf>
    <xf numFmtId="0" fontId="7" fillId="0" borderId="43" xfId="60" applyFont="1" applyFill="1" applyBorder="1" applyAlignment="1" applyProtection="1">
      <alignment horizontal="center" vertical="center"/>
      <protection/>
    </xf>
    <xf numFmtId="0" fontId="2" fillId="0" borderId="0" xfId="60" applyFill="1" applyProtection="1">
      <alignment/>
      <protection/>
    </xf>
    <xf numFmtId="0" fontId="17" fillId="0" borderId="24" xfId="60" applyFont="1" applyFill="1" applyBorder="1" applyAlignment="1" applyProtection="1">
      <alignment horizontal="left" vertical="center" indent="1"/>
      <protection/>
    </xf>
    <xf numFmtId="0" fontId="2" fillId="0" borderId="0" xfId="60" applyFill="1" applyAlignment="1" applyProtection="1">
      <alignment vertical="center"/>
      <protection/>
    </xf>
    <xf numFmtId="0" fontId="17" fillId="0" borderId="17" xfId="60" applyFont="1" applyFill="1" applyBorder="1" applyAlignment="1" applyProtection="1">
      <alignment horizontal="left" vertical="center" indent="1"/>
      <protection/>
    </xf>
    <xf numFmtId="164" fontId="17" fillId="0" borderId="10" xfId="60" applyNumberFormat="1" applyFont="1" applyFill="1" applyBorder="1" applyAlignment="1" applyProtection="1">
      <alignment vertical="center"/>
      <protection locked="0"/>
    </xf>
    <xf numFmtId="164" fontId="17" fillId="0" borderId="30" xfId="60" applyNumberFormat="1" applyFont="1" applyFill="1" applyBorder="1" applyAlignment="1" applyProtection="1">
      <alignment vertical="center"/>
      <protection/>
    </xf>
    <xf numFmtId="0" fontId="17" fillId="0" borderId="18" xfId="60" applyFont="1" applyFill="1" applyBorder="1" applyAlignment="1" applyProtection="1">
      <alignment horizontal="left" vertical="center" indent="1"/>
      <protection/>
    </xf>
    <xf numFmtId="164" fontId="17" fillId="0" borderId="11" xfId="60" applyNumberFormat="1" applyFont="1" applyFill="1" applyBorder="1" applyAlignment="1" applyProtection="1">
      <alignment vertical="center"/>
      <protection locked="0"/>
    </xf>
    <xf numFmtId="164" fontId="17" fillId="0" borderId="28" xfId="60" applyNumberFormat="1" applyFont="1" applyFill="1" applyBorder="1" applyAlignment="1" applyProtection="1">
      <alignment vertical="center"/>
      <protection/>
    </xf>
    <xf numFmtId="0" fontId="2" fillId="0" borderId="0" xfId="60" applyFill="1" applyAlignment="1" applyProtection="1">
      <alignment vertical="center"/>
      <protection locked="0"/>
    </xf>
    <xf numFmtId="164" fontId="17" fillId="0" borderId="13" xfId="60" applyNumberFormat="1" applyFont="1" applyFill="1" applyBorder="1" applyAlignment="1" applyProtection="1">
      <alignment vertical="center"/>
      <protection locked="0"/>
    </xf>
    <xf numFmtId="164" fontId="17" fillId="0" borderId="32" xfId="60" applyNumberFormat="1" applyFont="1" applyFill="1" applyBorder="1" applyAlignment="1" applyProtection="1">
      <alignment vertical="center"/>
      <protection/>
    </xf>
    <xf numFmtId="164" fontId="15" fillId="0" borderId="25" xfId="60" applyNumberFormat="1" applyFont="1" applyFill="1" applyBorder="1" applyAlignment="1" applyProtection="1">
      <alignment vertical="center"/>
      <protection/>
    </xf>
    <xf numFmtId="164" fontId="15" fillId="0" borderId="33" xfId="60" applyNumberFormat="1" applyFont="1" applyFill="1" applyBorder="1" applyAlignment="1" applyProtection="1">
      <alignment vertical="center"/>
      <protection/>
    </xf>
    <xf numFmtId="0" fontId="17" fillId="0" borderId="20" xfId="60" applyFont="1" applyFill="1" applyBorder="1" applyAlignment="1" applyProtection="1">
      <alignment horizontal="left" vertical="center" indent="1"/>
      <protection/>
    </xf>
    <xf numFmtId="0" fontId="15" fillId="0" borderId="24" xfId="60" applyFont="1" applyFill="1" applyBorder="1" applyAlignment="1" applyProtection="1">
      <alignment horizontal="left" vertical="center" indent="1"/>
      <protection/>
    </xf>
    <xf numFmtId="164" fontId="15" fillId="0" borderId="25" xfId="60" applyNumberFormat="1" applyFont="1" applyFill="1" applyBorder="1" applyProtection="1">
      <alignment/>
      <protection/>
    </xf>
    <xf numFmtId="164" fontId="15" fillId="0" borderId="33" xfId="60" applyNumberFormat="1" applyFont="1" applyFill="1" applyBorder="1" applyProtection="1">
      <alignment/>
      <protection/>
    </xf>
    <xf numFmtId="0" fontId="2" fillId="0" borderId="0" xfId="60" applyFill="1" applyProtection="1">
      <alignment/>
      <protection locked="0"/>
    </xf>
    <xf numFmtId="0" fontId="0" fillId="0" borderId="0" xfId="60" applyFont="1" applyFill="1" applyProtection="1">
      <alignment/>
      <protection/>
    </xf>
    <xf numFmtId="0" fontId="4" fillId="0" borderId="0" xfId="60" applyFont="1" applyFill="1" applyProtection="1">
      <alignment/>
      <protection locked="0"/>
    </xf>
    <xf numFmtId="0" fontId="6" fillId="0" borderId="0" xfId="60" applyFont="1" applyFill="1" applyProtection="1">
      <alignment/>
      <protection locked="0"/>
    </xf>
    <xf numFmtId="164" fontId="15" fillId="33" borderId="25" xfId="0" applyNumberFormat="1" applyFont="1" applyFill="1" applyBorder="1" applyAlignment="1" applyProtection="1">
      <alignment vertical="center" wrapText="1"/>
      <protection/>
    </xf>
    <xf numFmtId="164" fontId="7" fillId="33" borderId="25" xfId="0" applyNumberFormat="1" applyFont="1" applyFill="1" applyBorder="1" applyAlignment="1" applyProtection="1">
      <alignment vertical="center" wrapText="1"/>
      <protection/>
    </xf>
    <xf numFmtId="164" fontId="0" fillId="33" borderId="44" xfId="0" applyNumberFormat="1" applyFont="1" applyFill="1" applyBorder="1" applyAlignment="1" applyProtection="1">
      <alignment horizontal="left" vertical="center" wrapText="1" indent="2"/>
      <protection/>
    </xf>
    <xf numFmtId="3" fontId="3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45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7" fillId="0" borderId="13" xfId="0" applyFont="1" applyFill="1" applyBorder="1" applyAlignment="1" applyProtection="1">
      <alignment vertical="center" wrapText="1"/>
      <protection locked="0"/>
    </xf>
    <xf numFmtId="49" fontId="15" fillId="0" borderId="24" xfId="59" applyNumberFormat="1" applyFont="1" applyFill="1" applyBorder="1" applyAlignment="1" applyProtection="1">
      <alignment horizontal="left" vertical="center" wrapText="1" indent="1"/>
      <protection/>
    </xf>
    <xf numFmtId="0" fontId="19" fillId="0" borderId="25" xfId="59" applyFont="1" applyFill="1" applyBorder="1" applyAlignment="1" applyProtection="1">
      <alignment horizontal="left" vertical="center" wrapText="1" indent="1"/>
      <protection/>
    </xf>
    <xf numFmtId="0" fontId="15" fillId="0" borderId="25" xfId="59" applyFont="1" applyFill="1" applyBorder="1" applyAlignment="1" applyProtection="1">
      <alignment horizontal="left" vertical="center" wrapText="1" indent="1"/>
      <protection/>
    </xf>
    <xf numFmtId="0" fontId="17" fillId="0" borderId="13" xfId="59" applyFont="1" applyFill="1" applyBorder="1" applyAlignment="1" applyProtection="1">
      <alignment horizontal="left" vertical="center" wrapText="1" indent="2"/>
      <protection/>
    </xf>
    <xf numFmtId="164" fontId="0" fillId="0" borderId="46" xfId="0" applyNumberFormat="1" applyFill="1" applyBorder="1" applyAlignment="1">
      <alignment horizontal="left" vertical="center" wrapText="1" indent="1"/>
    </xf>
    <xf numFmtId="164" fontId="0" fillId="0" borderId="37" xfId="0" applyNumberFormat="1" applyFill="1" applyBorder="1" applyAlignment="1">
      <alignment horizontal="left" vertical="center" wrapText="1" indent="1"/>
    </xf>
    <xf numFmtId="164" fontId="0" fillId="0" borderId="38" xfId="0" applyNumberFormat="1" applyFill="1" applyBorder="1" applyAlignment="1">
      <alignment horizontal="left" vertical="center" wrapText="1" indent="1"/>
    </xf>
    <xf numFmtId="164" fontId="3" fillId="0" borderId="36" xfId="0" applyNumberFormat="1" applyFont="1" applyFill="1" applyBorder="1" applyAlignment="1">
      <alignment horizontal="left" vertical="center" wrapText="1" indent="1"/>
    </xf>
    <xf numFmtId="164" fontId="15" fillId="0" borderId="24" xfId="0" applyNumberFormat="1" applyFont="1" applyFill="1" applyBorder="1" applyAlignment="1" applyProtection="1">
      <alignment horizontal="left" vertical="center" wrapText="1" indent="1"/>
      <protection locked="0"/>
    </xf>
    <xf numFmtId="0" fontId="17" fillId="0" borderId="41" xfId="59" applyFont="1" applyFill="1" applyBorder="1" applyAlignment="1" applyProtection="1">
      <alignment horizontal="left" vertical="center" wrapText="1" indent="2"/>
      <protection/>
    </xf>
    <xf numFmtId="0" fontId="6" fillId="0" borderId="0" xfId="59" applyFont="1" applyFill="1">
      <alignment/>
      <protection/>
    </xf>
    <xf numFmtId="164" fontId="0" fillId="0" borderId="47" xfId="0" applyNumberFormat="1" applyFill="1" applyBorder="1" applyAlignment="1">
      <alignment horizontal="left" vertical="center" wrapText="1" indent="1"/>
    </xf>
    <xf numFmtId="164" fontId="20" fillId="0" borderId="0" xfId="0" applyNumberFormat="1" applyFont="1" applyFill="1" applyAlignment="1">
      <alignment vertical="center" wrapText="1"/>
    </xf>
    <xf numFmtId="164" fontId="15" fillId="0" borderId="0" xfId="0" applyNumberFormat="1" applyFont="1" applyFill="1" applyAlignment="1">
      <alignment horizontal="center" vertical="center" wrapText="1"/>
    </xf>
    <xf numFmtId="164" fontId="15" fillId="0" borderId="36" xfId="0" applyNumberFormat="1" applyFont="1" applyFill="1" applyBorder="1" applyAlignment="1">
      <alignment horizontal="center" vertical="center" wrapText="1"/>
    </xf>
    <xf numFmtId="164" fontId="15" fillId="0" borderId="24" xfId="0" applyNumberFormat="1" applyFont="1" applyFill="1" applyBorder="1" applyAlignment="1">
      <alignment horizontal="center" vertical="center" wrapText="1"/>
    </xf>
    <xf numFmtId="164" fontId="15" fillId="0" borderId="25" xfId="0" applyNumberFormat="1" applyFont="1" applyFill="1" applyBorder="1" applyAlignment="1">
      <alignment horizontal="center" vertical="center" wrapText="1"/>
    </xf>
    <xf numFmtId="164" fontId="15" fillId="0" borderId="33" xfId="0" applyNumberFormat="1" applyFont="1" applyFill="1" applyBorder="1" applyAlignment="1">
      <alignment horizontal="center" vertical="center" wrapText="1"/>
    </xf>
    <xf numFmtId="0" fontId="24" fillId="0" borderId="0" xfId="59" applyFont="1" applyFill="1">
      <alignment/>
      <protection/>
    </xf>
    <xf numFmtId="164" fontId="15" fillId="0" borderId="24" xfId="0" applyNumberFormat="1" applyFont="1" applyFill="1" applyBorder="1" applyAlignment="1" applyProtection="1">
      <alignment horizontal="left" vertical="center" wrapText="1" indent="1"/>
      <protection/>
    </xf>
    <xf numFmtId="0" fontId="25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 indent="1"/>
    </xf>
    <xf numFmtId="3" fontId="17" fillId="0" borderId="42" xfId="59" applyNumberFormat="1" applyFont="1" applyFill="1" applyBorder="1" applyAlignment="1" applyProtection="1">
      <alignment horizontal="right" vertical="center" wrapText="1"/>
      <protection/>
    </xf>
    <xf numFmtId="3" fontId="15" fillId="0" borderId="33" xfId="59" applyNumberFormat="1" applyFont="1" applyFill="1" applyBorder="1" applyAlignment="1" applyProtection="1">
      <alignment horizontal="right" vertical="center" wrapText="1"/>
      <protection/>
    </xf>
    <xf numFmtId="164" fontId="15" fillId="0" borderId="25" xfId="0" applyNumberFormat="1" applyFont="1" applyFill="1" applyBorder="1" applyAlignment="1" applyProtection="1">
      <alignment vertical="center" wrapText="1"/>
      <protection/>
    </xf>
    <xf numFmtId="164" fontId="15" fillId="0" borderId="12" xfId="0" applyNumberFormat="1" applyFont="1" applyFill="1" applyBorder="1" applyAlignment="1" applyProtection="1">
      <alignment horizontal="right" vertical="center" wrapText="1"/>
      <protection/>
    </xf>
    <xf numFmtId="164" fontId="15" fillId="0" borderId="33" xfId="0" applyNumberFormat="1" applyFont="1" applyFill="1" applyBorder="1" applyAlignment="1" applyProtection="1">
      <alignment vertical="center" wrapText="1"/>
      <protection/>
    </xf>
    <xf numFmtId="164" fontId="15" fillId="0" borderId="25" xfId="0" applyNumberFormat="1" applyFont="1" applyFill="1" applyBorder="1" applyAlignment="1">
      <alignment vertical="center" wrapText="1"/>
    </xf>
    <xf numFmtId="164" fontId="15" fillId="0" borderId="33" xfId="0" applyNumberFormat="1" applyFont="1" applyFill="1" applyBorder="1" applyAlignment="1">
      <alignment vertical="center" wrapText="1"/>
    </xf>
    <xf numFmtId="0" fontId="20" fillId="0" borderId="0" xfId="0" applyFont="1" applyAlignment="1">
      <alignment horizontal="center"/>
    </xf>
    <xf numFmtId="164" fontId="15" fillId="0" borderId="44" xfId="59" applyNumberFormat="1" applyFont="1" applyFill="1" applyBorder="1" applyAlignment="1" applyProtection="1">
      <alignment horizontal="right" vertical="center" wrapText="1"/>
      <protection/>
    </xf>
    <xf numFmtId="0" fontId="0" fillId="0" borderId="45" xfId="59" applyFont="1" applyFill="1" applyBorder="1">
      <alignment/>
      <protection/>
    </xf>
    <xf numFmtId="0" fontId="2" fillId="0" borderId="45" xfId="59" applyFill="1" applyBorder="1">
      <alignment/>
      <protection/>
    </xf>
    <xf numFmtId="164" fontId="3" fillId="0" borderId="40" xfId="0" applyNumberFormat="1" applyFont="1" applyFill="1" applyBorder="1" applyAlignment="1">
      <alignment horizontal="left" vertical="center" wrapText="1" indent="1"/>
    </xf>
    <xf numFmtId="164" fontId="15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3" fillId="0" borderId="37" xfId="0" applyNumberFormat="1" applyFont="1" applyFill="1" applyBorder="1" applyAlignment="1">
      <alignment horizontal="left" vertical="center" wrapText="1" indent="1"/>
    </xf>
    <xf numFmtId="164" fontId="15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40" xfId="0" applyNumberFormat="1" applyFont="1" applyFill="1" applyBorder="1" applyAlignment="1">
      <alignment horizontal="left" vertical="center" wrapText="1" indent="1"/>
    </xf>
    <xf numFmtId="164" fontId="0" fillId="0" borderId="37" xfId="0" applyNumberFormat="1" applyFont="1" applyFill="1" applyBorder="1" applyAlignment="1">
      <alignment horizontal="left" vertical="center" wrapText="1" indent="1"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2" xfId="0" applyNumberFormat="1" applyFont="1" applyFill="1" applyBorder="1" applyAlignment="1" applyProtection="1">
      <alignment vertical="center" wrapText="1"/>
      <protection locked="0"/>
    </xf>
    <xf numFmtId="164" fontId="3" fillId="0" borderId="46" xfId="0" applyNumberFormat="1" applyFont="1" applyFill="1" applyBorder="1" applyAlignment="1">
      <alignment horizontal="left" vertical="center" wrapText="1" indent="1"/>
    </xf>
    <xf numFmtId="0" fontId="15" fillId="0" borderId="25" xfId="59" applyFont="1" applyFill="1" applyBorder="1" applyAlignment="1" applyProtection="1">
      <alignment horizontal="left" vertical="center" wrapText="1"/>
      <protection/>
    </xf>
    <xf numFmtId="164" fontId="17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2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 horizontal="right" indent="1"/>
    </xf>
    <xf numFmtId="3" fontId="7" fillId="0" borderId="0" xfId="0" applyNumberFormat="1" applyFont="1" applyFill="1" applyAlignment="1">
      <alignment horizontal="right" indent="1"/>
    </xf>
    <xf numFmtId="0" fontId="14" fillId="0" borderId="0" xfId="0" applyFont="1" applyFill="1" applyAlignment="1">
      <alignment horizontal="right" indent="1"/>
    </xf>
    <xf numFmtId="164" fontId="15" fillId="0" borderId="10" xfId="0" applyNumberFormat="1" applyFont="1" applyFill="1" applyBorder="1" applyAlignment="1" applyProtection="1">
      <alignment horizontal="right" vertical="center" wrapText="1"/>
      <protection locked="0"/>
    </xf>
    <xf numFmtId="164" fontId="15" fillId="0" borderId="11" xfId="0" applyNumberFormat="1" applyFont="1" applyFill="1" applyBorder="1" applyAlignment="1" applyProtection="1">
      <alignment horizontal="right" vertical="center" wrapText="1"/>
      <protection locked="0"/>
    </xf>
    <xf numFmtId="164" fontId="17" fillId="0" borderId="11" xfId="0" applyNumberFormat="1" applyFont="1" applyFill="1" applyBorder="1" applyAlignment="1" applyProtection="1">
      <alignment horizontal="right" vertical="center" wrapText="1"/>
      <protection locked="0"/>
    </xf>
    <xf numFmtId="164" fontId="17" fillId="0" borderId="10" xfId="0" applyNumberFormat="1" applyFont="1" applyFill="1" applyBorder="1" applyAlignment="1" applyProtection="1">
      <alignment horizontal="right" vertical="center" wrapText="1"/>
      <protection locked="0"/>
    </xf>
    <xf numFmtId="164" fontId="17" fillId="0" borderId="30" xfId="0" applyNumberFormat="1" applyFont="1" applyFill="1" applyBorder="1" applyAlignment="1" applyProtection="1">
      <alignment horizontal="right" vertical="center" wrapText="1"/>
      <protection locked="0"/>
    </xf>
    <xf numFmtId="164" fontId="17" fillId="0" borderId="28" xfId="0" applyNumberFormat="1" applyFont="1" applyFill="1" applyBorder="1" applyAlignment="1" applyProtection="1">
      <alignment horizontal="right" vertical="center" wrapText="1"/>
      <protection locked="0"/>
    </xf>
    <xf numFmtId="164" fontId="17" fillId="0" borderId="13" xfId="0" applyNumberFormat="1" applyFont="1" applyFill="1" applyBorder="1" applyAlignment="1" applyProtection="1">
      <alignment horizontal="right" vertical="center" wrapText="1"/>
      <protection locked="0"/>
    </xf>
    <xf numFmtId="164" fontId="17" fillId="0" borderId="32" xfId="0" applyNumberFormat="1" applyFont="1" applyFill="1" applyBorder="1" applyAlignment="1" applyProtection="1">
      <alignment horizontal="right" vertical="center" wrapText="1"/>
      <protection locked="0"/>
    </xf>
    <xf numFmtId="164" fontId="17" fillId="0" borderId="16" xfId="0" applyNumberFormat="1" applyFont="1" applyFill="1" applyBorder="1" applyAlignment="1" applyProtection="1">
      <alignment horizontal="right" vertical="center" wrapText="1"/>
      <protection locked="0"/>
    </xf>
    <xf numFmtId="164" fontId="17" fillId="0" borderId="31" xfId="0" applyNumberFormat="1" applyFont="1" applyFill="1" applyBorder="1" applyAlignment="1" applyProtection="1">
      <alignment horizontal="right" vertical="center" wrapText="1"/>
      <protection locked="0"/>
    </xf>
    <xf numFmtId="164" fontId="17" fillId="34" borderId="42" xfId="0" applyNumberFormat="1" applyFont="1" applyFill="1" applyBorder="1" applyAlignment="1" applyProtection="1">
      <alignment horizontal="right" vertical="center" wrapText="1"/>
      <protection locked="0"/>
    </xf>
    <xf numFmtId="164" fontId="15" fillId="0" borderId="13" xfId="0" applyNumberFormat="1" applyFont="1" applyFill="1" applyBorder="1" applyAlignment="1" applyProtection="1">
      <alignment horizontal="right" vertical="center" wrapText="1"/>
      <protection locked="0"/>
    </xf>
    <xf numFmtId="164" fontId="17" fillId="34" borderId="41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49" xfId="0" applyFont="1" applyFill="1" applyBorder="1" applyAlignment="1" applyProtection="1">
      <alignment horizontal="right"/>
      <protection/>
    </xf>
    <xf numFmtId="164" fontId="16" fillId="0" borderId="49" xfId="59" applyNumberFormat="1" applyFont="1" applyFill="1" applyBorder="1" applyAlignment="1" applyProtection="1">
      <alignment horizontal="left" vertical="center"/>
      <protection/>
    </xf>
    <xf numFmtId="49" fontId="17" fillId="0" borderId="22" xfId="59" applyNumberFormat="1" applyFont="1" applyFill="1" applyBorder="1" applyAlignment="1" applyProtection="1">
      <alignment horizontal="left" vertical="center" wrapText="1" indent="1"/>
      <protection/>
    </xf>
    <xf numFmtId="0" fontId="17" fillId="0" borderId="14" xfId="59" applyFont="1" applyFill="1" applyBorder="1" applyAlignment="1" applyProtection="1">
      <alignment horizontal="left" vertical="center" wrapText="1" indent="1"/>
      <protection/>
    </xf>
    <xf numFmtId="49" fontId="17" fillId="0" borderId="19" xfId="59" applyNumberFormat="1" applyFont="1" applyFill="1" applyBorder="1" applyAlignment="1" applyProtection="1">
      <alignment horizontal="left" vertical="center" wrapText="1" indent="1"/>
      <protection/>
    </xf>
    <xf numFmtId="0" fontId="17" fillId="0" borderId="12" xfId="59" applyFont="1" applyFill="1" applyBorder="1" applyAlignment="1" applyProtection="1">
      <alignment horizontal="left" vertical="center" wrapText="1" indent="1"/>
      <protection/>
    </xf>
    <xf numFmtId="0" fontId="17" fillId="0" borderId="11" xfId="59" applyFont="1" applyFill="1" applyBorder="1" applyAlignment="1" applyProtection="1">
      <alignment horizontal="left" indent="6"/>
      <protection/>
    </xf>
    <xf numFmtId="0" fontId="17" fillId="0" borderId="11" xfId="59" applyFont="1" applyFill="1" applyBorder="1" applyAlignment="1" applyProtection="1">
      <alignment horizontal="left" vertical="center" wrapText="1" indent="6"/>
      <protection/>
    </xf>
    <xf numFmtId="0" fontId="17" fillId="0" borderId="16" xfId="59" applyFont="1" applyFill="1" applyBorder="1" applyAlignment="1" applyProtection="1">
      <alignment horizontal="left" vertical="center" wrapText="1" indent="6"/>
      <protection/>
    </xf>
    <xf numFmtId="0" fontId="17" fillId="0" borderId="41" xfId="59" applyFont="1" applyFill="1" applyBorder="1" applyAlignment="1" applyProtection="1">
      <alignment horizontal="left" vertical="center" wrapText="1" indent="6"/>
      <protection/>
    </xf>
    <xf numFmtId="0" fontId="17" fillId="0" borderId="11" xfId="59" applyFont="1" applyFill="1" applyBorder="1" applyAlignment="1" applyProtection="1">
      <alignment horizontal="left" indent="5"/>
      <protection/>
    </xf>
    <xf numFmtId="3" fontId="17" fillId="0" borderId="30" xfId="59" applyNumberFormat="1" applyFont="1" applyFill="1" applyBorder="1" applyAlignment="1" applyProtection="1">
      <alignment horizontal="right" vertical="center" wrapText="1"/>
      <protection/>
    </xf>
    <xf numFmtId="3" fontId="17" fillId="0" borderId="31" xfId="59" applyNumberFormat="1" applyFont="1" applyFill="1" applyBorder="1" applyAlignment="1" applyProtection="1">
      <alignment horizontal="right" vertical="center" wrapText="1"/>
      <protection/>
    </xf>
    <xf numFmtId="3" fontId="17" fillId="0" borderId="29" xfId="59" applyNumberFormat="1" applyFont="1" applyFill="1" applyBorder="1" applyAlignment="1" applyProtection="1">
      <alignment horizontal="right" vertical="center" wrapText="1"/>
      <protection/>
    </xf>
    <xf numFmtId="0" fontId="17" fillId="0" borderId="41" xfId="59" applyFont="1" applyFill="1" applyBorder="1" applyAlignment="1" applyProtection="1">
      <alignment horizontal="left" indent="5"/>
      <protection/>
    </xf>
    <xf numFmtId="0" fontId="33" fillId="0" borderId="0" xfId="0" applyFont="1" applyFill="1" applyAlignment="1">
      <alignment/>
    </xf>
    <xf numFmtId="0" fontId="34" fillId="0" borderId="0" xfId="0" applyFont="1" applyAlignment="1">
      <alignment/>
    </xf>
    <xf numFmtId="3" fontId="17" fillId="0" borderId="28" xfId="59" applyNumberFormat="1" applyFont="1" applyFill="1" applyBorder="1" applyAlignment="1" applyProtection="1">
      <alignment horizontal="right" vertical="center" wrapText="1"/>
      <protection/>
    </xf>
    <xf numFmtId="164" fontId="15" fillId="0" borderId="24" xfId="0" applyNumberFormat="1" applyFont="1" applyFill="1" applyBorder="1" applyAlignment="1">
      <alignment horizontal="left" vertical="center" wrapText="1" indent="1"/>
    </xf>
    <xf numFmtId="164" fontId="15" fillId="0" borderId="25" xfId="0" applyNumberFormat="1" applyFont="1" applyFill="1" applyBorder="1" applyAlignment="1" applyProtection="1">
      <alignment horizontal="right" vertical="center" wrapText="1"/>
      <protection/>
    </xf>
    <xf numFmtId="164" fontId="15" fillId="0" borderId="33" xfId="0" applyNumberFormat="1" applyFont="1" applyFill="1" applyBorder="1" applyAlignment="1" applyProtection="1">
      <alignment horizontal="right" vertical="center" wrapText="1"/>
      <protection/>
    </xf>
    <xf numFmtId="164" fontId="8" fillId="0" borderId="0" xfId="0" applyNumberFormat="1" applyFont="1" applyFill="1" applyAlignment="1">
      <alignment textRotation="180" wrapText="1"/>
    </xf>
    <xf numFmtId="0" fontId="0" fillId="0" borderId="0" xfId="59" applyFont="1" applyFill="1" applyBorder="1">
      <alignment/>
      <protection/>
    </xf>
    <xf numFmtId="49" fontId="17" fillId="0" borderId="11" xfId="59" applyNumberFormat="1" applyFont="1" applyFill="1" applyBorder="1" applyAlignment="1" applyProtection="1">
      <alignment horizontal="left" vertical="center" wrapText="1" indent="1"/>
      <protection/>
    </xf>
    <xf numFmtId="0" fontId="1" fillId="0" borderId="0" xfId="59" applyFont="1" applyFill="1">
      <alignment/>
      <protection/>
    </xf>
    <xf numFmtId="164" fontId="4" fillId="0" borderId="0" xfId="59" applyNumberFormat="1" applyFont="1" applyFill="1" applyBorder="1" applyAlignment="1" applyProtection="1">
      <alignment horizontal="centerContinuous" vertical="center"/>
      <protection/>
    </xf>
    <xf numFmtId="0" fontId="0" fillId="0" borderId="18" xfId="59" applyFont="1" applyFill="1" applyBorder="1" applyAlignment="1">
      <alignment horizontal="center" vertical="center"/>
      <protection/>
    </xf>
    <xf numFmtId="0" fontId="3" fillId="0" borderId="16" xfId="59" applyFont="1" applyFill="1" applyBorder="1" applyAlignment="1">
      <alignment horizontal="center" vertical="center" wrapText="1"/>
      <protection/>
    </xf>
    <xf numFmtId="0" fontId="0" fillId="0" borderId="20" xfId="59" applyFont="1" applyFill="1" applyBorder="1" applyAlignment="1">
      <alignment horizontal="center" vertical="center"/>
      <protection/>
    </xf>
    <xf numFmtId="0" fontId="0" fillId="0" borderId="24" xfId="59" applyFont="1" applyFill="1" applyBorder="1" applyAlignment="1">
      <alignment horizontal="center" vertical="center"/>
      <protection/>
    </xf>
    <xf numFmtId="0" fontId="0" fillId="0" borderId="25" xfId="59" applyFont="1" applyFill="1" applyBorder="1" applyAlignment="1">
      <alignment horizontal="center" vertical="center"/>
      <protection/>
    </xf>
    <xf numFmtId="0" fontId="0" fillId="0" borderId="33" xfId="59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21" xfId="59" applyFont="1" applyFill="1" applyBorder="1" applyAlignment="1">
      <alignment horizontal="center" vertical="center"/>
      <protection/>
    </xf>
    <xf numFmtId="0" fontId="3" fillId="0" borderId="25" xfId="59" applyFont="1" applyFill="1" applyBorder="1">
      <alignment/>
      <protection/>
    </xf>
    <xf numFmtId="166" fontId="0" fillId="0" borderId="32" xfId="40" applyNumberFormat="1" applyFont="1" applyFill="1" applyBorder="1" applyAlignment="1">
      <alignment/>
    </xf>
    <xf numFmtId="166" fontId="0" fillId="0" borderId="28" xfId="40" applyNumberFormat="1" applyFont="1" applyFill="1" applyBorder="1" applyAlignment="1">
      <alignment/>
    </xf>
    <xf numFmtId="166" fontId="0" fillId="0" borderId="25" xfId="59" applyNumberFormat="1" applyFont="1" applyFill="1" applyBorder="1">
      <alignment/>
      <protection/>
    </xf>
    <xf numFmtId="166" fontId="0" fillId="0" borderId="33" xfId="59" applyNumberFormat="1" applyFont="1" applyFill="1" applyBorder="1">
      <alignment/>
      <protection/>
    </xf>
    <xf numFmtId="0" fontId="19" fillId="0" borderId="0" xfId="0" applyFont="1" applyFill="1" applyBorder="1" applyAlignment="1" applyProtection="1">
      <alignment horizontal="right"/>
      <protection/>
    </xf>
    <xf numFmtId="0" fontId="18" fillId="0" borderId="11" xfId="59" applyFont="1" applyFill="1" applyBorder="1" applyAlignment="1" applyProtection="1">
      <alignment horizontal="left" vertical="center" wrapText="1" indent="1"/>
      <protection/>
    </xf>
    <xf numFmtId="49" fontId="17" fillId="0" borderId="13" xfId="59" applyNumberFormat="1" applyFont="1" applyFill="1" applyBorder="1" applyAlignment="1" applyProtection="1">
      <alignment horizontal="left" vertical="center" wrapText="1" indent="1"/>
      <protection/>
    </xf>
    <xf numFmtId="164" fontId="15" fillId="0" borderId="33" xfId="0" applyNumberFormat="1" applyFont="1" applyFill="1" applyBorder="1" applyAlignment="1" applyProtection="1">
      <alignment vertical="center" wrapText="1"/>
      <protection locked="0"/>
    </xf>
    <xf numFmtId="49" fontId="17" fillId="0" borderId="14" xfId="59" applyNumberFormat="1" applyFont="1" applyFill="1" applyBorder="1" applyAlignment="1" applyProtection="1">
      <alignment horizontal="left" vertical="center" wrapText="1" indent="1"/>
      <protection/>
    </xf>
    <xf numFmtId="0" fontId="18" fillId="0" borderId="14" xfId="59" applyFont="1" applyFill="1" applyBorder="1" applyAlignment="1" applyProtection="1">
      <alignment horizontal="left" vertical="center" wrapText="1" indent="1"/>
      <protection/>
    </xf>
    <xf numFmtId="49" fontId="17" fillId="0" borderId="41" xfId="59" applyNumberFormat="1" applyFont="1" applyFill="1" applyBorder="1" applyAlignment="1" applyProtection="1">
      <alignment horizontal="left" vertical="center" wrapText="1" indent="1"/>
      <protection/>
    </xf>
    <xf numFmtId="164" fontId="17" fillId="0" borderId="42" xfId="0" applyNumberFormat="1" applyFont="1" applyFill="1" applyBorder="1" applyAlignment="1" applyProtection="1">
      <alignment vertical="center" wrapText="1"/>
      <protection locked="0"/>
    </xf>
    <xf numFmtId="49" fontId="15" fillId="0" borderId="25" xfId="59" applyNumberFormat="1" applyFont="1" applyFill="1" applyBorder="1" applyAlignment="1" applyProtection="1">
      <alignment horizontal="left" vertical="center" wrapText="1" indent="1"/>
      <protection/>
    </xf>
    <xf numFmtId="49" fontId="17" fillId="0" borderId="27" xfId="59" applyNumberFormat="1" applyFont="1" applyFill="1" applyBorder="1" applyAlignment="1" applyProtection="1">
      <alignment horizontal="left" vertical="center" wrapText="1" indent="1"/>
      <protection/>
    </xf>
    <xf numFmtId="49" fontId="17" fillId="0" borderId="16" xfId="59" applyNumberFormat="1" applyFont="1" applyFill="1" applyBorder="1" applyAlignment="1" applyProtection="1">
      <alignment horizontal="left" vertical="center" wrapText="1" indent="1"/>
      <protection/>
    </xf>
    <xf numFmtId="164" fontId="17" fillId="0" borderId="31" xfId="0" applyNumberFormat="1" applyFont="1" applyFill="1" applyBorder="1" applyAlignment="1" applyProtection="1">
      <alignment vertical="center" wrapText="1"/>
      <protection locked="0"/>
    </xf>
    <xf numFmtId="0" fontId="17" fillId="0" borderId="16" xfId="59" applyFont="1" applyFill="1" applyBorder="1" applyAlignment="1" applyProtection="1">
      <alignment horizontal="left" indent="6"/>
      <protection/>
    </xf>
    <xf numFmtId="0" fontId="7" fillId="0" borderId="44" xfId="59" applyFont="1" applyFill="1" applyBorder="1" applyAlignment="1" applyProtection="1">
      <alignment horizontal="center" vertical="center" wrapText="1"/>
      <protection/>
    </xf>
    <xf numFmtId="0" fontId="15" fillId="0" borderId="44" xfId="59" applyFont="1" applyFill="1" applyBorder="1" applyAlignment="1" applyProtection="1">
      <alignment horizontal="center" vertical="center" wrapText="1"/>
      <protection/>
    </xf>
    <xf numFmtId="0" fontId="17" fillId="0" borderId="0" xfId="59" applyFont="1" applyFill="1" applyBorder="1" applyAlignment="1" applyProtection="1">
      <alignment horizontal="left" indent="1"/>
      <protection/>
    </xf>
    <xf numFmtId="0" fontId="7" fillId="0" borderId="50" xfId="59" applyFont="1" applyFill="1" applyBorder="1" applyAlignment="1" applyProtection="1">
      <alignment horizontal="center" vertical="center" wrapText="1"/>
      <protection/>
    </xf>
    <xf numFmtId="0" fontId="15" fillId="0" borderId="50" xfId="59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>
      <alignment/>
    </xf>
    <xf numFmtId="164" fontId="17" fillId="0" borderId="13" xfId="0" applyNumberFormat="1" applyFont="1" applyFill="1" applyBorder="1" applyAlignment="1" applyProtection="1">
      <alignment vertical="center"/>
      <protection locked="0"/>
    </xf>
    <xf numFmtId="164" fontId="17" fillId="0" borderId="11" xfId="0" applyNumberFormat="1" applyFont="1" applyFill="1" applyBorder="1" applyAlignment="1" applyProtection="1">
      <alignment vertical="center"/>
      <protection locked="0"/>
    </xf>
    <xf numFmtId="164" fontId="17" fillId="0" borderId="16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49" fontId="17" fillId="0" borderId="25" xfId="59" applyNumberFormat="1" applyFont="1" applyFill="1" applyBorder="1" applyAlignment="1" applyProtection="1">
      <alignment horizontal="left" vertical="center" wrapText="1" indent="1"/>
      <protection/>
    </xf>
    <xf numFmtId="0" fontId="0" fillId="0" borderId="13" xfId="59" applyFont="1" applyFill="1" applyBorder="1" applyProtection="1">
      <alignment/>
      <protection locked="0"/>
    </xf>
    <xf numFmtId="166" fontId="0" fillId="0" borderId="13" xfId="40" applyNumberFormat="1" applyFont="1" applyFill="1" applyBorder="1" applyAlignment="1" applyProtection="1">
      <alignment/>
      <protection locked="0"/>
    </xf>
    <xf numFmtId="0" fontId="0" fillId="0" borderId="11" xfId="59" applyFont="1" applyFill="1" applyBorder="1" applyProtection="1">
      <alignment/>
      <protection locked="0"/>
    </xf>
    <xf numFmtId="166" fontId="0" fillId="0" borderId="11" xfId="40" applyNumberFormat="1" applyFont="1" applyFill="1" applyBorder="1" applyAlignment="1" applyProtection="1">
      <alignment/>
      <protection locked="0"/>
    </xf>
    <xf numFmtId="0" fontId="0" fillId="0" borderId="16" xfId="59" applyFont="1" applyFill="1" applyBorder="1" applyProtection="1">
      <alignment/>
      <protection locked="0"/>
    </xf>
    <xf numFmtId="166" fontId="0" fillId="0" borderId="16" xfId="40" applyNumberFormat="1" applyFont="1" applyFill="1" applyBorder="1" applyAlignment="1" applyProtection="1">
      <alignment/>
      <protection locked="0"/>
    </xf>
    <xf numFmtId="0" fontId="15" fillId="0" borderId="22" xfId="59" applyFont="1" applyFill="1" applyBorder="1" applyAlignment="1" applyProtection="1">
      <alignment horizontal="center" vertical="center" wrapText="1"/>
      <protection/>
    </xf>
    <xf numFmtId="0" fontId="15" fillId="0" borderId="14" xfId="59" applyFont="1" applyFill="1" applyBorder="1" applyAlignment="1" applyProtection="1">
      <alignment horizontal="center" vertical="center" wrapText="1"/>
      <protection/>
    </xf>
    <xf numFmtId="0" fontId="15" fillId="0" borderId="29" xfId="59" applyFont="1" applyFill="1" applyBorder="1" applyAlignment="1" applyProtection="1">
      <alignment horizontal="center" vertical="center" wrapText="1"/>
      <protection/>
    </xf>
    <xf numFmtId="0" fontId="17" fillId="0" borderId="24" xfId="59" applyFont="1" applyFill="1" applyBorder="1" applyAlignment="1" applyProtection="1">
      <alignment horizontal="center" vertical="center"/>
      <protection/>
    </xf>
    <xf numFmtId="0" fontId="17" fillId="0" borderId="25" xfId="59" applyFont="1" applyFill="1" applyBorder="1" applyAlignment="1" applyProtection="1">
      <alignment horizontal="center" vertical="center"/>
      <protection/>
    </xf>
    <xf numFmtId="0" fontId="17" fillId="0" borderId="33" xfId="59" applyFont="1" applyFill="1" applyBorder="1" applyAlignment="1" applyProtection="1">
      <alignment horizontal="center" vertical="center"/>
      <protection/>
    </xf>
    <xf numFmtId="0" fontId="17" fillId="0" borderId="22" xfId="59" applyFont="1" applyFill="1" applyBorder="1" applyAlignment="1" applyProtection="1">
      <alignment horizontal="center" vertical="center"/>
      <protection/>
    </xf>
    <xf numFmtId="0" fontId="17" fillId="0" borderId="14" xfId="59" applyFont="1" applyFill="1" applyBorder="1" applyProtection="1">
      <alignment/>
      <protection/>
    </xf>
    <xf numFmtId="0" fontId="17" fillId="0" borderId="18" xfId="59" applyFont="1" applyFill="1" applyBorder="1" applyAlignment="1" applyProtection="1">
      <alignment horizontal="center" vertical="center"/>
      <protection/>
    </xf>
    <xf numFmtId="0" fontId="17" fillId="0" borderId="11" xfId="59" applyFont="1" applyFill="1" applyBorder="1" applyProtection="1">
      <alignment/>
      <protection/>
    </xf>
    <xf numFmtId="0" fontId="17" fillId="0" borderId="11" xfId="59" applyFont="1" applyFill="1" applyBorder="1" applyAlignment="1" applyProtection="1">
      <alignment wrapText="1"/>
      <protection/>
    </xf>
    <xf numFmtId="0" fontId="17" fillId="0" borderId="21" xfId="59" applyFont="1" applyFill="1" applyBorder="1" applyAlignment="1" applyProtection="1">
      <alignment horizontal="center" vertical="center"/>
      <protection/>
    </xf>
    <xf numFmtId="0" fontId="17" fillId="0" borderId="16" xfId="59" applyFont="1" applyFill="1" applyBorder="1" applyProtection="1">
      <alignment/>
      <protection/>
    </xf>
    <xf numFmtId="166" fontId="15" fillId="0" borderId="33" xfId="40" applyNumberFormat="1" applyFont="1" applyFill="1" applyBorder="1" applyAlignment="1" applyProtection="1">
      <alignment/>
      <protection/>
    </xf>
    <xf numFmtId="166" fontId="17" fillId="0" borderId="29" xfId="40" applyNumberFormat="1" applyFont="1" applyFill="1" applyBorder="1" applyAlignment="1" applyProtection="1">
      <alignment/>
      <protection locked="0"/>
    </xf>
    <xf numFmtId="166" fontId="17" fillId="0" borderId="28" xfId="40" applyNumberFormat="1" applyFont="1" applyFill="1" applyBorder="1" applyAlignment="1" applyProtection="1">
      <alignment/>
      <protection locked="0"/>
    </xf>
    <xf numFmtId="166" fontId="17" fillId="0" borderId="31" xfId="40" applyNumberFormat="1" applyFont="1" applyFill="1" applyBorder="1" applyAlignment="1" applyProtection="1">
      <alignment/>
      <protection locked="0"/>
    </xf>
    <xf numFmtId="166" fontId="17" fillId="0" borderId="33" xfId="40" applyNumberFormat="1" applyFont="1" applyFill="1" applyBorder="1" applyAlignment="1" applyProtection="1">
      <alignment/>
      <protection/>
    </xf>
    <xf numFmtId="0" fontId="17" fillId="0" borderId="14" xfId="59" applyFont="1" applyFill="1" applyBorder="1" applyProtection="1">
      <alignment/>
      <protection locked="0"/>
    </xf>
    <xf numFmtId="0" fontId="17" fillId="0" borderId="11" xfId="59" applyFont="1" applyFill="1" applyBorder="1" applyProtection="1">
      <alignment/>
      <protection locked="0"/>
    </xf>
    <xf numFmtId="0" fontId="17" fillId="0" borderId="16" xfId="59" applyFont="1" applyFill="1" applyBorder="1" applyProtection="1">
      <alignment/>
      <protection locked="0"/>
    </xf>
    <xf numFmtId="0" fontId="13" fillId="0" borderId="0" xfId="0" applyFont="1" applyFill="1" applyAlignment="1" applyProtection="1">
      <alignment horizontal="centerContinuous" vertical="center"/>
      <protection/>
    </xf>
    <xf numFmtId="0" fontId="13" fillId="0" borderId="0" xfId="0" applyFont="1" applyFill="1" applyAlignment="1" applyProtection="1">
      <alignment horizontal="centerContinuous"/>
      <protection/>
    </xf>
    <xf numFmtId="0" fontId="21" fillId="0" borderId="12" xfId="0" applyFont="1" applyFill="1" applyBorder="1" applyAlignment="1" applyProtection="1">
      <alignment horizontal="center" vertical="center" wrapText="1"/>
      <protection/>
    </xf>
    <xf numFmtId="0" fontId="21" fillId="0" borderId="35" xfId="0" applyFont="1" applyFill="1" applyBorder="1" applyAlignment="1" applyProtection="1">
      <alignment horizontal="center" vertical="center" wrapText="1"/>
      <protection/>
    </xf>
    <xf numFmtId="0" fontId="23" fillId="0" borderId="24" xfId="0" applyFont="1" applyFill="1" applyBorder="1" applyAlignment="1" applyProtection="1">
      <alignment horizontal="center" vertical="center" wrapText="1"/>
      <protection/>
    </xf>
    <xf numFmtId="0" fontId="23" fillId="0" borderId="25" xfId="0" applyFont="1" applyFill="1" applyBorder="1" applyAlignment="1" applyProtection="1">
      <alignment horizontal="center" vertical="center" wrapText="1"/>
      <protection/>
    </xf>
    <xf numFmtId="0" fontId="23" fillId="0" borderId="33" xfId="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24" xfId="0" applyNumberFormat="1" applyFont="1" applyFill="1" applyBorder="1" applyAlignment="1" applyProtection="1">
      <alignment horizontal="center" vertical="center" wrapText="1"/>
      <protection/>
    </xf>
    <xf numFmtId="164" fontId="7" fillId="0" borderId="25" xfId="0" applyNumberFormat="1" applyFont="1" applyFill="1" applyBorder="1" applyAlignment="1" applyProtection="1">
      <alignment horizontal="center" vertical="center" wrapText="1"/>
      <protection/>
    </xf>
    <xf numFmtId="164" fontId="7" fillId="0" borderId="24" xfId="0" applyNumberFormat="1" applyFont="1" applyFill="1" applyBorder="1" applyAlignment="1" applyProtection="1">
      <alignment horizontal="left" vertical="center" wrapText="1"/>
      <protection/>
    </xf>
    <xf numFmtId="164" fontId="7" fillId="0" borderId="25" xfId="0" applyNumberFormat="1" applyFont="1" applyFill="1" applyBorder="1" applyAlignment="1" applyProtection="1">
      <alignment vertical="center" wrapText="1"/>
      <protection/>
    </xf>
    <xf numFmtId="0" fontId="7" fillId="0" borderId="24" xfId="0" applyFont="1" applyFill="1" applyBorder="1" applyAlignment="1" applyProtection="1">
      <alignment horizontal="center" vertical="center" wrapText="1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15" fillId="0" borderId="24" xfId="0" applyFont="1" applyFill="1" applyBorder="1" applyAlignment="1" applyProtection="1">
      <alignment horizontal="center" vertical="center" wrapText="1"/>
      <protection/>
    </xf>
    <xf numFmtId="0" fontId="15" fillId="0" borderId="25" xfId="0" applyFont="1" applyFill="1" applyBorder="1" applyAlignment="1" applyProtection="1">
      <alignment horizontal="center" vertical="center" wrapText="1"/>
      <protection/>
    </xf>
    <xf numFmtId="0" fontId="15" fillId="0" borderId="33" xfId="0" applyFont="1" applyFill="1" applyBorder="1" applyAlignment="1" applyProtection="1">
      <alignment horizontal="center" vertical="center" wrapText="1"/>
      <protection/>
    </xf>
    <xf numFmtId="0" fontId="22" fillId="0" borderId="48" xfId="0" applyFont="1" applyFill="1" applyBorder="1" applyAlignment="1" applyProtection="1">
      <alignment horizontal="left" vertical="center" wrapText="1" indent="1"/>
      <protection/>
    </xf>
    <xf numFmtId="0" fontId="22" fillId="0" borderId="15" xfId="0" applyFont="1" applyFill="1" applyBorder="1" applyAlignment="1" applyProtection="1">
      <alignment horizontal="left" vertical="center" wrapText="1" indent="1"/>
      <protection/>
    </xf>
    <xf numFmtId="0" fontId="22" fillId="0" borderId="15" xfId="0" applyFont="1" applyFill="1" applyBorder="1" applyAlignment="1" applyProtection="1">
      <alignment horizontal="left" vertical="center" wrapText="1" indent="8"/>
      <protection/>
    </xf>
    <xf numFmtId="0" fontId="17" fillId="0" borderId="13" xfId="0" applyFont="1" applyFill="1" applyBorder="1" applyAlignment="1" applyProtection="1">
      <alignment vertical="center" wrapText="1"/>
      <protection/>
    </xf>
    <xf numFmtId="0" fontId="17" fillId="0" borderId="11" xfId="0" applyFont="1" applyFill="1" applyBorder="1" applyAlignment="1" applyProtection="1">
      <alignment vertical="center" wrapText="1"/>
      <protection/>
    </xf>
    <xf numFmtId="0" fontId="15" fillId="0" borderId="2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vertical="center" wrapText="1"/>
      <protection/>
    </xf>
    <xf numFmtId="164" fontId="15" fillId="0" borderId="12" xfId="0" applyNumberFormat="1" applyFont="1" applyFill="1" applyBorder="1" applyAlignment="1" applyProtection="1">
      <alignment vertical="center" wrapText="1"/>
      <protection/>
    </xf>
    <xf numFmtId="164" fontId="15" fillId="0" borderId="35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7" fillId="0" borderId="26" xfId="0" applyFont="1" applyBorder="1" applyAlignment="1" applyProtection="1">
      <alignment horizontal="center" vertical="center" wrapText="1"/>
      <protection/>
    </xf>
    <xf numFmtId="0" fontId="7" fillId="0" borderId="27" xfId="0" applyFont="1" applyBorder="1" applyAlignment="1" applyProtection="1">
      <alignment horizontal="center" vertical="center"/>
      <protection/>
    </xf>
    <xf numFmtId="0" fontId="7" fillId="0" borderId="43" xfId="0" applyFont="1" applyBorder="1" applyAlignment="1" applyProtection="1">
      <alignment horizontal="center" vertical="center" wrapText="1"/>
      <protection/>
    </xf>
    <xf numFmtId="0" fontId="17" fillId="0" borderId="18" xfId="0" applyFont="1" applyBorder="1" applyAlignment="1" applyProtection="1">
      <alignment horizontal="right" vertical="center" indent="1"/>
      <protection/>
    </xf>
    <xf numFmtId="0" fontId="17" fillId="0" borderId="21" xfId="0" applyFont="1" applyBorder="1" applyAlignment="1" applyProtection="1">
      <alignment horizontal="right" vertical="center" indent="1"/>
      <protection/>
    </xf>
    <xf numFmtId="164" fontId="0" fillId="35" borderId="36" xfId="0" applyNumberFormat="1" applyFont="1" applyFill="1" applyBorder="1" applyAlignment="1" applyProtection="1">
      <alignment horizontal="left" vertical="center" wrapText="1" indent="2"/>
      <protection/>
    </xf>
    <xf numFmtId="3" fontId="3" fillId="0" borderId="33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26" xfId="0" applyFont="1" applyFill="1" applyBorder="1" applyAlignment="1" applyProtection="1">
      <alignment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43" xfId="0" applyFont="1" applyFill="1" applyBorder="1" applyAlignment="1" applyProtection="1">
      <alignment horizontal="center" vertical="center"/>
      <protection/>
    </xf>
    <xf numFmtId="49" fontId="17" fillId="0" borderId="22" xfId="0" applyNumberFormat="1" applyFont="1" applyFill="1" applyBorder="1" applyAlignment="1" applyProtection="1">
      <alignment vertical="center"/>
      <protection/>
    </xf>
    <xf numFmtId="3" fontId="17" fillId="0" borderId="29" xfId="0" applyNumberFormat="1" applyFont="1" applyFill="1" applyBorder="1" applyAlignment="1" applyProtection="1">
      <alignment vertical="center"/>
      <protection/>
    </xf>
    <xf numFmtId="49" fontId="18" fillId="0" borderId="18" xfId="0" applyNumberFormat="1" applyFont="1" applyFill="1" applyBorder="1" applyAlignment="1" applyProtection="1" quotePrefix="1">
      <alignment horizontal="left" vertical="center" indent="1"/>
      <protection/>
    </xf>
    <xf numFmtId="3" fontId="18" fillId="0" borderId="28" xfId="0" applyNumberFormat="1" applyFont="1" applyFill="1" applyBorder="1" applyAlignment="1" applyProtection="1">
      <alignment vertical="center"/>
      <protection/>
    </xf>
    <xf numFmtId="49" fontId="17" fillId="0" borderId="18" xfId="0" applyNumberFormat="1" applyFont="1" applyFill="1" applyBorder="1" applyAlignment="1" applyProtection="1">
      <alignment vertical="center"/>
      <protection/>
    </xf>
    <xf numFmtId="3" fontId="17" fillId="0" borderId="28" xfId="0" applyNumberFormat="1" applyFont="1" applyFill="1" applyBorder="1" applyAlignment="1" applyProtection="1">
      <alignment vertical="center"/>
      <protection/>
    </xf>
    <xf numFmtId="49" fontId="7" fillId="0" borderId="24" xfId="0" applyNumberFormat="1" applyFont="1" applyFill="1" applyBorder="1" applyAlignment="1" applyProtection="1">
      <alignment vertical="center"/>
      <protection/>
    </xf>
    <xf numFmtId="3" fontId="17" fillId="0" borderId="25" xfId="0" applyNumberFormat="1" applyFont="1" applyFill="1" applyBorder="1" applyAlignment="1" applyProtection="1">
      <alignment vertical="center"/>
      <protection/>
    </xf>
    <xf numFmtId="3" fontId="17" fillId="0" borderId="33" xfId="0" applyNumberFormat="1" applyFont="1" applyFill="1" applyBorder="1" applyAlignment="1" applyProtection="1">
      <alignment vertical="center"/>
      <protection/>
    </xf>
    <xf numFmtId="49" fontId="17" fillId="0" borderId="18" xfId="0" applyNumberFormat="1" applyFont="1" applyFill="1" applyBorder="1" applyAlignment="1" applyProtection="1">
      <alignment horizontal="left" vertical="center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4" fillId="0" borderId="0" xfId="0" applyNumberFormat="1" applyFont="1" applyFill="1" applyAlignment="1" applyProtection="1">
      <alignment vertical="center" wrapText="1"/>
      <protection/>
    </xf>
    <xf numFmtId="0" fontId="7" fillId="0" borderId="29" xfId="0" applyFont="1" applyFill="1" applyBorder="1" applyAlignment="1" applyProtection="1" quotePrefix="1">
      <alignment horizontal="right" vertical="center"/>
      <protection/>
    </xf>
    <xf numFmtId="0" fontId="7" fillId="0" borderId="51" xfId="0" applyFont="1" applyFill="1" applyBorder="1" applyAlignment="1" applyProtection="1">
      <alignment vertical="center"/>
      <protection/>
    </xf>
    <xf numFmtId="0" fontId="7" fillId="0" borderId="52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7" xfId="0" applyFont="1" applyFill="1" applyBorder="1" applyAlignment="1" applyProtection="1">
      <alignment horizontal="center" vertical="center" wrapText="1"/>
      <protection/>
    </xf>
    <xf numFmtId="0" fontId="7" fillId="0" borderId="43" xfId="0" applyFont="1" applyFill="1" applyBorder="1" applyAlignment="1" applyProtection="1">
      <alignment horizontal="center" vertical="center" wrapText="1"/>
      <protection/>
    </xf>
    <xf numFmtId="0" fontId="7" fillId="0" borderId="53" xfId="0" applyFont="1" applyFill="1" applyBorder="1" applyAlignment="1" applyProtection="1">
      <alignment horizontal="center" vertical="center" wrapText="1"/>
      <protection/>
    </xf>
    <xf numFmtId="0" fontId="7" fillId="0" borderId="54" xfId="0" applyFont="1" applyFill="1" applyBorder="1" applyAlignment="1" applyProtection="1">
      <alignment horizontal="center" vertical="center" wrapText="1"/>
      <protection/>
    </xf>
    <xf numFmtId="164" fontId="7" fillId="0" borderId="55" xfId="0" applyNumberFormat="1" applyFont="1" applyFill="1" applyBorder="1" applyAlignment="1" applyProtection="1">
      <alignment horizontal="center" vertical="center" wrapText="1"/>
      <protection/>
    </xf>
    <xf numFmtId="0" fontId="19" fillId="0" borderId="25" xfId="0" applyFont="1" applyFill="1" applyBorder="1" applyAlignment="1" applyProtection="1">
      <alignment horizontal="center" vertical="center" wrapText="1"/>
      <protection/>
    </xf>
    <xf numFmtId="0" fontId="15" fillId="0" borderId="25" xfId="0" applyFont="1" applyFill="1" applyBorder="1" applyAlignment="1" applyProtection="1">
      <alignment horizontal="left" vertical="center" wrapText="1" indent="1"/>
      <protection/>
    </xf>
    <xf numFmtId="0" fontId="15" fillId="0" borderId="18" xfId="0" applyFont="1" applyFill="1" applyBorder="1" applyAlignment="1" applyProtection="1">
      <alignment horizontal="center" vertical="center" wrapText="1"/>
      <protection/>
    </xf>
    <xf numFmtId="49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11" xfId="0" applyFont="1" applyFill="1" applyBorder="1" applyAlignment="1" applyProtection="1">
      <alignment horizontal="left" vertical="center" wrapText="1" inden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164" fontId="17" fillId="0" borderId="29" xfId="0" applyNumberFormat="1" applyFont="1" applyFill="1" applyBorder="1" applyAlignment="1" applyProtection="1">
      <alignment vertical="center" wrapText="1"/>
      <protection/>
    </xf>
    <xf numFmtId="0" fontId="15" fillId="0" borderId="17" xfId="0" applyFont="1" applyFill="1" applyBorder="1" applyAlignment="1" applyProtection="1">
      <alignment horizontal="center" vertical="center" wrapText="1"/>
      <protection/>
    </xf>
    <xf numFmtId="0" fontId="15" fillId="0" borderId="21" xfId="0" applyFont="1" applyFill="1" applyBorder="1" applyAlignment="1" applyProtection="1">
      <alignment horizontal="center" vertical="center" wrapText="1"/>
      <protection/>
    </xf>
    <xf numFmtId="49" fontId="17" fillId="0" borderId="16" xfId="0" applyNumberFormat="1" applyFont="1" applyFill="1" applyBorder="1" applyAlignment="1" applyProtection="1">
      <alignment horizontal="center" vertical="center" wrapText="1"/>
      <protection/>
    </xf>
    <xf numFmtId="49" fontId="17" fillId="0" borderId="25" xfId="0" applyNumberFormat="1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0" xfId="0" applyFont="1" applyFill="1" applyBorder="1" applyAlignment="1" applyProtection="1">
      <alignment horizontal="center" vertical="center" wrapText="1"/>
      <protection/>
    </xf>
    <xf numFmtId="0" fontId="17" fillId="0" borderId="25" xfId="0" applyFont="1" applyFill="1" applyBorder="1" applyAlignment="1" applyProtection="1">
      <alignment horizontal="center" vertical="center" wrapText="1"/>
      <protection/>
    </xf>
    <xf numFmtId="0" fontId="23" fillId="0" borderId="56" xfId="0" applyFont="1" applyBorder="1" applyAlignment="1" applyProtection="1">
      <alignment horizontal="left" wrapText="1" indent="1"/>
      <protection/>
    </xf>
    <xf numFmtId="0" fontId="15" fillId="0" borderId="26" xfId="0" applyFont="1" applyFill="1" applyBorder="1" applyAlignment="1" applyProtection="1">
      <alignment horizontal="center" vertical="center" wrapText="1"/>
      <protection/>
    </xf>
    <xf numFmtId="0" fontId="19" fillId="0" borderId="27" xfId="0" applyFont="1" applyFill="1" applyBorder="1" applyAlignment="1" applyProtection="1">
      <alignment horizontal="center" vertical="center" wrapText="1"/>
      <protection/>
    </xf>
    <xf numFmtId="0" fontId="29" fillId="0" borderId="57" xfId="0" applyFont="1" applyBorder="1" applyAlignment="1" applyProtection="1">
      <alignment horizontal="left" wrapText="1" indent="1"/>
      <protection/>
    </xf>
    <xf numFmtId="164" fontId="19" fillId="0" borderId="58" xfId="0" applyNumberFormat="1" applyFont="1" applyFill="1" applyBorder="1" applyAlignment="1" applyProtection="1">
      <alignment vertical="center" wrapText="1"/>
      <protection/>
    </xf>
    <xf numFmtId="0" fontId="23" fillId="0" borderId="24" xfId="0" applyFont="1" applyBorder="1" applyAlignment="1" applyProtection="1">
      <alignment horizontal="center" vertical="center" wrapText="1"/>
      <protection/>
    </xf>
    <xf numFmtId="0" fontId="26" fillId="0" borderId="25" xfId="0" applyFont="1" applyBorder="1" applyAlignment="1" applyProtection="1">
      <alignment horizontal="center" wrapText="1"/>
      <protection/>
    </xf>
    <xf numFmtId="0" fontId="31" fillId="0" borderId="20" xfId="0" applyFont="1" applyBorder="1" applyAlignment="1" applyProtection="1">
      <alignment horizontal="center" wrapText="1"/>
      <protection/>
    </xf>
    <xf numFmtId="0" fontId="31" fillId="0" borderId="21" xfId="0" applyFont="1" applyBorder="1" applyAlignment="1" applyProtection="1">
      <alignment horizontal="center" wrapText="1"/>
      <protection/>
    </xf>
    <xf numFmtId="0" fontId="17" fillId="0" borderId="16" xfId="0" applyFont="1" applyFill="1" applyBorder="1" applyAlignment="1" applyProtection="1">
      <alignment horizontal="left" vertical="center" wrapText="1" indent="1"/>
      <protection/>
    </xf>
    <xf numFmtId="0" fontId="27" fillId="0" borderId="56" xfId="0" applyFont="1" applyBorder="1" applyAlignment="1" applyProtection="1">
      <alignment horizontal="center" wrapText="1"/>
      <protection/>
    </xf>
    <xf numFmtId="0" fontId="28" fillId="0" borderId="56" xfId="0" applyFont="1" applyBorder="1" applyAlignment="1" applyProtection="1">
      <alignment horizontal="left" wrapText="1" indent="1"/>
      <protection/>
    </xf>
    <xf numFmtId="164" fontId="15" fillId="0" borderId="50" xfId="0" applyNumberFormat="1" applyFont="1" applyFill="1" applyBorder="1" applyAlignment="1" applyProtection="1">
      <alignment vertical="center" wrapTex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164" fontId="15" fillId="0" borderId="0" xfId="0" applyNumberFormat="1" applyFont="1" applyFill="1" applyBorder="1" applyAlignment="1" applyProtection="1">
      <alignment vertical="center" wrapText="1"/>
      <protection/>
    </xf>
    <xf numFmtId="0" fontId="17" fillId="0" borderId="0" xfId="0" applyFont="1" applyFill="1" applyAlignment="1" applyProtection="1">
      <alignment horizontal="left" vertical="center" wrapText="1"/>
      <protection/>
    </xf>
    <xf numFmtId="0" fontId="17" fillId="0" borderId="0" xfId="0" applyFont="1" applyFill="1" applyAlignment="1" applyProtection="1">
      <alignment vertical="center" wrapText="1"/>
      <protection/>
    </xf>
    <xf numFmtId="0" fontId="15" fillId="0" borderId="59" xfId="0" applyFont="1" applyFill="1" applyBorder="1" applyAlignment="1" applyProtection="1">
      <alignment horizontal="center" vertical="center" wrapText="1"/>
      <protection/>
    </xf>
    <xf numFmtId="0" fontId="15" fillId="0" borderId="60" xfId="0" applyFont="1" applyFill="1" applyBorder="1" applyAlignment="1" applyProtection="1">
      <alignment horizontal="center" vertical="center" wrapText="1"/>
      <protection/>
    </xf>
    <xf numFmtId="0" fontId="7" fillId="0" borderId="60" xfId="0" applyFont="1" applyFill="1" applyBorder="1" applyAlignment="1" applyProtection="1">
      <alignment horizontal="center" vertical="center" wrapText="1"/>
      <protection/>
    </xf>
    <xf numFmtId="164" fontId="15" fillId="0" borderId="50" xfId="0" applyNumberFormat="1" applyFont="1" applyFill="1" applyBorder="1" applyAlignment="1" applyProtection="1">
      <alignment horizontal="center" vertical="center" wrapText="1"/>
      <protection/>
    </xf>
    <xf numFmtId="0" fontId="15" fillId="0" borderId="20" xfId="0" applyFont="1" applyFill="1" applyBorder="1" applyAlignment="1" applyProtection="1">
      <alignment horizontal="center" vertical="center" wrapText="1"/>
      <protection/>
    </xf>
    <xf numFmtId="0" fontId="15" fillId="0" borderId="18" xfId="0" applyFont="1" applyFill="1" applyBorder="1" applyAlignment="1" applyProtection="1">
      <alignment horizontal="center" vertical="center" wrapText="1"/>
      <protection/>
    </xf>
    <xf numFmtId="0" fontId="15" fillId="0" borderId="21" xfId="0" applyFont="1" applyFill="1" applyBorder="1" applyAlignment="1" applyProtection="1">
      <alignment horizontal="center" vertical="center" wrapText="1"/>
      <protection/>
    </xf>
    <xf numFmtId="0" fontId="7" fillId="0" borderId="25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4" xfId="0" applyFont="1" applyFill="1" applyBorder="1" applyAlignment="1" applyProtection="1">
      <alignment horizontal="left" vertical="center"/>
      <protection/>
    </xf>
    <xf numFmtId="0" fontId="0" fillId="0" borderId="60" xfId="0" applyFont="1" applyFill="1" applyBorder="1" applyAlignment="1" applyProtection="1">
      <alignment vertical="center" wrapText="1"/>
      <protection/>
    </xf>
    <xf numFmtId="0" fontId="3" fillId="0" borderId="56" xfId="0" applyFont="1" applyFill="1" applyBorder="1" applyAlignment="1" applyProtection="1">
      <alignment vertical="center" wrapText="1"/>
      <protection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7" fillId="0" borderId="41" xfId="0" applyFont="1" applyFill="1" applyBorder="1" applyAlignment="1" applyProtection="1">
      <alignment horizontal="center" vertical="center"/>
      <protection locked="0"/>
    </xf>
    <xf numFmtId="0" fontId="7" fillId="0" borderId="61" xfId="0" applyFont="1" applyFill="1" applyBorder="1" applyAlignment="1" applyProtection="1">
      <alignment horizontal="center" vertical="center"/>
      <protection locked="0"/>
    </xf>
    <xf numFmtId="0" fontId="30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164" fontId="14" fillId="0" borderId="0" xfId="0" applyNumberFormat="1" applyFont="1" applyFill="1" applyAlignment="1" applyProtection="1">
      <alignment vertical="center" wrapText="1"/>
      <protection locked="0"/>
    </xf>
    <xf numFmtId="49" fontId="7" fillId="0" borderId="29" xfId="0" applyNumberFormat="1" applyFont="1" applyFill="1" applyBorder="1" applyAlignment="1" applyProtection="1">
      <alignment horizontal="right" vertical="center"/>
      <protection locked="0"/>
    </xf>
    <xf numFmtId="0" fontId="7" fillId="0" borderId="41" xfId="0" applyFont="1" applyFill="1" applyBorder="1" applyAlignment="1" applyProtection="1" quotePrefix="1">
      <alignment horizontal="center" vertical="center"/>
      <protection locked="0"/>
    </xf>
    <xf numFmtId="49" fontId="7" fillId="0" borderId="61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Alignment="1" applyProtection="1">
      <alignment/>
      <protection/>
    </xf>
    <xf numFmtId="0" fontId="17" fillId="0" borderId="20" xfId="0" applyFont="1" applyFill="1" applyBorder="1" applyAlignment="1" applyProtection="1">
      <alignment horizontal="center" vertical="center"/>
      <protection/>
    </xf>
    <xf numFmtId="164" fontId="15" fillId="0" borderId="32" xfId="0" applyNumberFormat="1" applyFont="1" applyFill="1" applyBorder="1" applyAlignment="1" applyProtection="1">
      <alignment vertical="center"/>
      <protection/>
    </xf>
    <xf numFmtId="0" fontId="17" fillId="0" borderId="18" xfId="0" applyFont="1" applyFill="1" applyBorder="1" applyAlignment="1" applyProtection="1">
      <alignment horizontal="center" vertical="center"/>
      <protection/>
    </xf>
    <xf numFmtId="164" fontId="15" fillId="0" borderId="28" xfId="0" applyNumberFormat="1" applyFont="1" applyFill="1" applyBorder="1" applyAlignment="1" applyProtection="1">
      <alignment vertical="center"/>
      <protection/>
    </xf>
    <xf numFmtId="0" fontId="17" fillId="0" borderId="21" xfId="0" applyFont="1" applyFill="1" applyBorder="1" applyAlignment="1" applyProtection="1">
      <alignment horizontal="center" vertical="center"/>
      <protection/>
    </xf>
    <xf numFmtId="0" fontId="17" fillId="0" borderId="16" xfId="0" applyFont="1" applyFill="1" applyBorder="1" applyAlignment="1" applyProtection="1">
      <alignment vertical="center" wrapText="1"/>
      <protection/>
    </xf>
    <xf numFmtId="164" fontId="15" fillId="0" borderId="31" xfId="0" applyNumberFormat="1" applyFont="1" applyFill="1" applyBorder="1" applyAlignment="1" applyProtection="1">
      <alignment vertical="center"/>
      <protection/>
    </xf>
    <xf numFmtId="0" fontId="15" fillId="0" borderId="24" xfId="0" applyFont="1" applyFill="1" applyBorder="1" applyAlignment="1" applyProtection="1">
      <alignment horizontal="center" vertical="center"/>
      <protection/>
    </xf>
    <xf numFmtId="0" fontId="7" fillId="0" borderId="25" xfId="0" applyFont="1" applyFill="1" applyBorder="1" applyAlignment="1" applyProtection="1">
      <alignment vertical="center" wrapText="1"/>
      <protection/>
    </xf>
    <xf numFmtId="164" fontId="15" fillId="0" borderId="25" xfId="0" applyNumberFormat="1" applyFont="1" applyFill="1" applyBorder="1" applyAlignment="1" applyProtection="1">
      <alignment vertical="center"/>
      <protection/>
    </xf>
    <xf numFmtId="164" fontId="15" fillId="0" borderId="33" xfId="0" applyNumberFormat="1" applyFont="1" applyFill="1" applyBorder="1" applyAlignment="1" applyProtection="1">
      <alignment vertical="center"/>
      <protection/>
    </xf>
    <xf numFmtId="0" fontId="0" fillId="0" borderId="62" xfId="0" applyFill="1" applyBorder="1" applyAlignment="1" applyProtection="1">
      <alignment/>
      <protection/>
    </xf>
    <xf numFmtId="0" fontId="5" fillId="0" borderId="62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17" fillId="0" borderId="11" xfId="59" applyFont="1" applyFill="1" applyBorder="1" applyAlignment="1" applyProtection="1">
      <alignment horizontal="right" vertical="center" wrapText="1" indent="1"/>
      <protection locked="0"/>
    </xf>
    <xf numFmtId="0" fontId="17" fillId="0" borderId="14" xfId="59" applyFont="1" applyFill="1" applyBorder="1" applyAlignment="1" applyProtection="1">
      <alignment horizontal="right" vertical="center" wrapText="1" indent="1"/>
      <protection locked="0"/>
    </xf>
    <xf numFmtId="0" fontId="17" fillId="0" borderId="10" xfId="59" applyFont="1" applyFill="1" applyBorder="1" applyAlignment="1" applyProtection="1">
      <alignment horizontal="right" vertical="center" wrapText="1" indent="1"/>
      <protection locked="0"/>
    </xf>
    <xf numFmtId="0" fontId="17" fillId="0" borderId="12" xfId="59" applyFont="1" applyFill="1" applyBorder="1" applyAlignment="1" applyProtection="1">
      <alignment horizontal="right" vertical="center" wrapText="1" indent="1"/>
      <protection locked="0"/>
    </xf>
    <xf numFmtId="0" fontId="15" fillId="0" borderId="12" xfId="59" applyFont="1" applyFill="1" applyBorder="1" applyAlignment="1" applyProtection="1">
      <alignment horizontal="right" vertical="center" wrapText="1" indent="1"/>
      <protection locked="0"/>
    </xf>
    <xf numFmtId="0" fontId="17" fillId="0" borderId="13" xfId="59" applyFont="1" applyFill="1" applyBorder="1" applyAlignment="1" applyProtection="1">
      <alignment horizontal="right" vertical="center" wrapText="1" indent="1"/>
      <protection locked="0"/>
    </xf>
    <xf numFmtId="0" fontId="17" fillId="0" borderId="16" xfId="59" applyFont="1" applyFill="1" applyBorder="1" applyAlignment="1" applyProtection="1">
      <alignment horizontal="right" vertical="center" wrapText="1" indent="1"/>
      <protection locked="0"/>
    </xf>
    <xf numFmtId="0" fontId="17" fillId="0" borderId="41" xfId="59" applyFont="1" applyFill="1" applyBorder="1" applyAlignment="1" applyProtection="1">
      <alignment horizontal="right" indent="1"/>
      <protection locked="0"/>
    </xf>
    <xf numFmtId="0" fontId="15" fillId="0" borderId="25" xfId="59" applyFont="1" applyFill="1" applyBorder="1" applyAlignment="1" applyProtection="1">
      <alignment horizontal="right" vertical="center" wrapText="1" indent="1"/>
      <protection locked="0"/>
    </xf>
    <xf numFmtId="0" fontId="17" fillId="0" borderId="14" xfId="59" applyFont="1" applyFill="1" applyBorder="1" applyAlignment="1" applyProtection="1">
      <alignment horizontal="right" vertical="center" wrapText="1" indent="1"/>
      <protection locked="0"/>
    </xf>
    <xf numFmtId="0" fontId="17" fillId="0" borderId="12" xfId="59" applyFont="1" applyFill="1" applyBorder="1" applyAlignment="1" applyProtection="1">
      <alignment horizontal="right" vertical="center" wrapText="1" indent="1"/>
      <protection locked="0"/>
    </xf>
    <xf numFmtId="164" fontId="15" fillId="0" borderId="27" xfId="59" applyNumberFormat="1" applyFont="1" applyFill="1" applyBorder="1" applyAlignment="1" applyProtection="1">
      <alignment horizontal="right" vertical="center" wrapText="1" indent="1"/>
      <protection/>
    </xf>
    <xf numFmtId="164" fontId="15" fillId="0" borderId="58" xfId="59" applyNumberFormat="1" applyFont="1" applyFill="1" applyBorder="1" applyAlignment="1" applyProtection="1">
      <alignment horizontal="right" vertical="center" wrapText="1" indent="1"/>
      <protection/>
    </xf>
    <xf numFmtId="164" fontId="15" fillId="0" borderId="25" xfId="59" applyNumberFormat="1" applyFont="1" applyFill="1" applyBorder="1" applyAlignment="1" applyProtection="1">
      <alignment horizontal="right" vertical="center" wrapText="1" indent="1"/>
      <protection/>
    </xf>
    <xf numFmtId="164" fontId="15" fillId="0" borderId="50" xfId="59" applyNumberFormat="1" applyFont="1" applyFill="1" applyBorder="1" applyAlignment="1" applyProtection="1">
      <alignment horizontal="right" vertical="center" wrapText="1" indent="1"/>
      <protection/>
    </xf>
    <xf numFmtId="164" fontId="17" fillId="0" borderId="63" xfId="59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4" xfId="59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5" xfId="59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1" xfId="59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61" xfId="59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6" xfId="59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5" xfId="59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3" xfId="59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5" xfId="59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50" xfId="59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25" xfId="59" applyNumberFormat="1" applyFont="1" applyFill="1" applyBorder="1" applyAlignment="1" applyProtection="1">
      <alignment horizontal="right" vertical="center" wrapText="1" indent="1"/>
      <protection/>
    </xf>
    <xf numFmtId="164" fontId="19" fillId="0" borderId="50" xfId="59" applyNumberFormat="1" applyFont="1" applyFill="1" applyBorder="1" applyAlignment="1" applyProtection="1">
      <alignment horizontal="right" vertical="center" wrapText="1" indent="1"/>
      <protection/>
    </xf>
    <xf numFmtId="164" fontId="15" fillId="0" borderId="25" xfId="59" applyNumberFormat="1" applyFont="1" applyFill="1" applyBorder="1" applyAlignment="1" applyProtection="1">
      <alignment horizontal="right" vertical="center" wrapText="1" indent="1"/>
      <protection/>
    </xf>
    <xf numFmtId="164" fontId="15" fillId="0" borderId="50" xfId="59" applyNumberFormat="1" applyFont="1" applyFill="1" applyBorder="1" applyAlignment="1" applyProtection="1">
      <alignment horizontal="right" vertical="center" wrapText="1" indent="1"/>
      <protection/>
    </xf>
    <xf numFmtId="164" fontId="17" fillId="0" borderId="64" xfId="59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1" xfId="59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0" xfId="59" applyNumberFormat="1" applyFont="1" applyFill="1" applyBorder="1" applyAlignment="1" applyProtection="1">
      <alignment horizontal="right" vertical="center" wrapText="1" indent="1"/>
      <protection/>
    </xf>
    <xf numFmtId="164" fontId="18" fillId="0" borderId="65" xfId="59" applyNumberFormat="1" applyFont="1" applyFill="1" applyBorder="1" applyAlignment="1" applyProtection="1">
      <alignment horizontal="right" vertical="center" wrapText="1" indent="1"/>
      <protection/>
    </xf>
    <xf numFmtId="164" fontId="17" fillId="0" borderId="65" xfId="59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6" xfId="59" applyNumberFormat="1" applyFont="1" applyFill="1" applyBorder="1" applyAlignment="1" applyProtection="1">
      <alignment horizontal="right" vertical="center" wrapText="1" indent="1"/>
      <protection/>
    </xf>
    <xf numFmtId="164" fontId="18" fillId="0" borderId="55" xfId="59" applyNumberFormat="1" applyFont="1" applyFill="1" applyBorder="1" applyAlignment="1" applyProtection="1">
      <alignment horizontal="right" vertical="center" wrapText="1" indent="1"/>
      <protection/>
    </xf>
    <xf numFmtId="0" fontId="17" fillId="0" borderId="41" xfId="59" applyFont="1" applyFill="1" applyBorder="1" applyAlignment="1" applyProtection="1">
      <alignment horizontal="right" vertical="center" wrapText="1" indent="1"/>
      <protection locked="0"/>
    </xf>
    <xf numFmtId="164" fontId="17" fillId="0" borderId="67" xfId="59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6" xfId="59" applyFont="1" applyFill="1" applyBorder="1" applyAlignment="1" applyProtection="1">
      <alignment horizontal="right" indent="1"/>
      <protection locked="0"/>
    </xf>
    <xf numFmtId="0" fontId="17" fillId="0" borderId="11" xfId="59" applyFont="1" applyFill="1" applyBorder="1" applyAlignment="1" applyProtection="1">
      <alignment horizontal="right" indent="1"/>
      <protection locked="0"/>
    </xf>
    <xf numFmtId="164" fontId="15" fillId="0" borderId="50" xfId="59" applyNumberFormat="1" applyFont="1" applyFill="1" applyBorder="1" applyAlignment="1" applyProtection="1">
      <alignment horizontal="right" vertical="center" wrapText="1" indent="1"/>
      <protection locked="0"/>
    </xf>
    <xf numFmtId="164" fontId="17" fillId="34" borderId="67" xfId="59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68" xfId="0" applyNumberFormat="1" applyFont="1" applyFill="1" applyBorder="1" applyAlignment="1" applyProtection="1">
      <alignment horizontal="center" vertical="center"/>
      <protection/>
    </xf>
    <xf numFmtId="164" fontId="7" fillId="0" borderId="69" xfId="0" applyNumberFormat="1" applyFont="1" applyFill="1" applyBorder="1" applyAlignment="1" applyProtection="1">
      <alignment horizontal="center" vertical="center"/>
      <protection/>
    </xf>
    <xf numFmtId="164" fontId="7" fillId="0" borderId="42" xfId="0" applyNumberFormat="1" applyFont="1" applyFill="1" applyBorder="1" applyAlignment="1" applyProtection="1">
      <alignment horizontal="center" vertical="center" wrapText="1"/>
      <protection/>
    </xf>
    <xf numFmtId="164" fontId="15" fillId="0" borderId="59" xfId="0" applyNumberFormat="1" applyFont="1" applyFill="1" applyBorder="1" applyAlignment="1" applyProtection="1">
      <alignment horizontal="center" vertical="center" wrapText="1"/>
      <protection/>
    </xf>
    <xf numFmtId="164" fontId="15" fillId="0" borderId="36" xfId="0" applyNumberFormat="1" applyFont="1" applyFill="1" applyBorder="1" applyAlignment="1" applyProtection="1">
      <alignment horizontal="center" vertical="center" wrapText="1"/>
      <protection/>
    </xf>
    <xf numFmtId="164" fontId="15" fillId="0" borderId="44" xfId="0" applyNumberFormat="1" applyFont="1" applyFill="1" applyBorder="1" applyAlignment="1" applyProtection="1">
      <alignment horizontal="center" vertical="center" wrapText="1"/>
      <protection/>
    </xf>
    <xf numFmtId="164" fontId="15" fillId="0" borderId="33" xfId="0" applyNumberFormat="1" applyFont="1" applyFill="1" applyBorder="1" applyAlignment="1" applyProtection="1">
      <alignment horizontal="center" vertical="center" wrapText="1"/>
      <protection/>
    </xf>
    <xf numFmtId="164" fontId="15" fillId="0" borderId="40" xfId="0" applyNumberFormat="1" applyFont="1" applyFill="1" applyBorder="1" applyAlignment="1" applyProtection="1">
      <alignment horizontal="center" vertical="center" wrapText="1"/>
      <protection/>
    </xf>
    <xf numFmtId="164" fontId="15" fillId="0" borderId="24" xfId="0" applyNumberFormat="1" applyFont="1" applyFill="1" applyBorder="1" applyAlignment="1" applyProtection="1">
      <alignment horizontal="center" vertical="center" wrapText="1"/>
      <protection/>
    </xf>
    <xf numFmtId="164" fontId="15" fillId="0" borderId="36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8" xfId="0" applyNumberFormat="1" applyFont="1" applyFill="1" applyBorder="1" applyAlignment="1" applyProtection="1">
      <alignment horizontal="center" vertical="center" wrapText="1"/>
      <protection/>
    </xf>
    <xf numFmtId="164" fontId="17" fillId="0" borderId="37" xfId="0" applyNumberFormat="1" applyFont="1" applyFill="1" applyBorder="1" applyAlignment="1" applyProtection="1">
      <alignment vertical="center" wrapText="1"/>
      <protection/>
    </xf>
    <xf numFmtId="164" fontId="15" fillId="0" borderId="21" xfId="0" applyNumberFormat="1" applyFont="1" applyFill="1" applyBorder="1" applyAlignment="1" applyProtection="1">
      <alignment horizontal="center" vertical="center" wrapText="1"/>
      <protection/>
    </xf>
    <xf numFmtId="164" fontId="17" fillId="0" borderId="38" xfId="0" applyNumberFormat="1" applyFont="1" applyFill="1" applyBorder="1" applyAlignment="1" applyProtection="1">
      <alignment vertical="center" wrapText="1"/>
      <protection/>
    </xf>
    <xf numFmtId="164" fontId="15" fillId="0" borderId="36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7" xfId="0" applyNumberFormat="1" applyFont="1" applyFill="1" applyBorder="1" applyAlignment="1" applyProtection="1">
      <alignment horizontal="center" vertical="center" wrapText="1"/>
      <protection/>
    </xf>
    <xf numFmtId="164" fontId="17" fillId="0" borderId="25" xfId="0" applyNumberFormat="1" applyFont="1" applyFill="1" applyBorder="1" applyAlignment="1" applyProtection="1">
      <alignment horizontal="left" vertical="center" wrapText="1" indent="2"/>
      <protection locked="0"/>
    </xf>
    <xf numFmtId="164" fontId="0" fillId="0" borderId="25" xfId="0" applyNumberFormat="1" applyFont="1" applyFill="1" applyBorder="1" applyAlignment="1" applyProtection="1">
      <alignment horizontal="left" vertical="center" wrapText="1" indent="2"/>
      <protection locked="0"/>
    </xf>
    <xf numFmtId="0" fontId="17" fillId="0" borderId="11" xfId="60" applyFont="1" applyFill="1" applyBorder="1" applyAlignment="1" applyProtection="1">
      <alignment horizontal="left" vertical="center" indent="1"/>
      <protection/>
    </xf>
    <xf numFmtId="0" fontId="17" fillId="0" borderId="13" xfId="60" applyFont="1" applyFill="1" applyBorder="1" applyAlignment="1" applyProtection="1">
      <alignment horizontal="left" vertical="center" wrapText="1" indent="1"/>
      <protection/>
    </xf>
    <xf numFmtId="0" fontId="17" fillId="0" borderId="11" xfId="60" applyFont="1" applyFill="1" applyBorder="1" applyAlignment="1" applyProtection="1">
      <alignment horizontal="left" vertical="center" wrapText="1" indent="1"/>
      <protection/>
    </xf>
    <xf numFmtId="0" fontId="17" fillId="0" borderId="13" xfId="60" applyFont="1" applyFill="1" applyBorder="1" applyAlignment="1" applyProtection="1">
      <alignment horizontal="left" vertical="center" indent="1"/>
      <protection/>
    </xf>
    <xf numFmtId="0" fontId="7" fillId="0" borderId="25" xfId="60" applyFont="1" applyFill="1" applyBorder="1" applyAlignment="1" applyProtection="1">
      <alignment horizontal="left" indent="1"/>
      <protection/>
    </xf>
    <xf numFmtId="164" fontId="7" fillId="0" borderId="33" xfId="0" applyNumberFormat="1" applyFont="1" applyFill="1" applyBorder="1" applyAlignment="1">
      <alignment horizontal="center" vertical="center" wrapText="1"/>
    </xf>
    <xf numFmtId="164" fontId="0" fillId="0" borderId="0" xfId="0" applyNumberFormat="1" applyFill="1" applyBorder="1" applyAlignment="1" applyProtection="1">
      <alignment horizontal="center" vertical="center" wrapText="1"/>
      <protection locked="0"/>
    </xf>
    <xf numFmtId="164" fontId="15" fillId="0" borderId="35" xfId="0" applyNumberFormat="1" applyFont="1" applyFill="1" applyBorder="1" applyAlignment="1" applyProtection="1">
      <alignment horizontal="right" vertical="center" wrapText="1"/>
      <protection/>
    </xf>
    <xf numFmtId="164" fontId="15" fillId="0" borderId="58" xfId="0" applyNumberFormat="1" applyFont="1" applyFill="1" applyBorder="1" applyAlignment="1" applyProtection="1">
      <alignment vertical="center" wrapText="1"/>
      <protection locked="0"/>
    </xf>
    <xf numFmtId="164" fontId="15" fillId="0" borderId="42" xfId="0" applyNumberFormat="1" applyFont="1" applyFill="1" applyBorder="1" applyAlignment="1" applyProtection="1">
      <alignment vertical="center" wrapText="1"/>
      <protection locked="0"/>
    </xf>
    <xf numFmtId="164" fontId="17" fillId="0" borderId="58" xfId="0" applyNumberFormat="1" applyFont="1" applyFill="1" applyBorder="1" applyAlignment="1" applyProtection="1">
      <alignment vertical="center" wrapText="1"/>
      <protection locked="0"/>
    </xf>
    <xf numFmtId="164" fontId="17" fillId="0" borderId="42" xfId="0" applyNumberFormat="1" applyFont="1" applyFill="1" applyBorder="1" applyAlignment="1" applyProtection="1">
      <alignment vertical="center" wrapText="1"/>
      <protection locked="0"/>
    </xf>
    <xf numFmtId="164" fontId="17" fillId="0" borderId="28" xfId="0" applyNumberFormat="1" applyFont="1" applyFill="1" applyBorder="1" applyAlignment="1" applyProtection="1">
      <alignment vertical="center" wrapText="1"/>
      <protection locked="0"/>
    </xf>
    <xf numFmtId="164" fontId="15" fillId="0" borderId="50" xfId="0" applyNumberFormat="1" applyFont="1" applyFill="1" applyBorder="1" applyAlignment="1" applyProtection="1">
      <alignment vertical="center" wrapText="1"/>
      <protection/>
    </xf>
    <xf numFmtId="164" fontId="19" fillId="0" borderId="33" xfId="0" applyNumberFormat="1" applyFont="1" applyFill="1" applyBorder="1" applyAlignment="1" applyProtection="1">
      <alignment vertical="center" wrapText="1"/>
      <protection/>
    </xf>
    <xf numFmtId="164" fontId="17" fillId="0" borderId="33" xfId="0" applyNumberFormat="1" applyFont="1" applyFill="1" applyBorder="1" applyAlignment="1" applyProtection="1">
      <alignment vertical="center" wrapText="1"/>
      <protection/>
    </xf>
    <xf numFmtId="164" fontId="15" fillId="0" borderId="50" xfId="0" applyNumberFormat="1" applyFont="1" applyFill="1" applyBorder="1" applyAlignment="1" applyProtection="1">
      <alignment vertical="center" wrapText="1"/>
      <protection locked="0"/>
    </xf>
    <xf numFmtId="164" fontId="17" fillId="0" borderId="29" xfId="0" applyNumberFormat="1" applyFont="1" applyFill="1" applyBorder="1" applyAlignment="1" applyProtection="1">
      <alignment vertical="center" wrapText="1"/>
      <protection locked="0"/>
    </xf>
    <xf numFmtId="164" fontId="17" fillId="0" borderId="30" xfId="0" applyNumberFormat="1" applyFont="1" applyFill="1" applyBorder="1" applyAlignment="1" applyProtection="1">
      <alignment vertical="center" wrapText="1"/>
      <protection locked="0"/>
    </xf>
    <xf numFmtId="164" fontId="15" fillId="0" borderId="0" xfId="0" applyNumberFormat="1" applyFont="1" applyFill="1" applyBorder="1" applyAlignment="1" applyProtection="1">
      <alignment vertical="center" wrapText="1"/>
      <protection/>
    </xf>
    <xf numFmtId="0" fontId="17" fillId="0" borderId="0" xfId="0" applyFont="1" applyFill="1" applyAlignment="1" applyProtection="1">
      <alignment vertical="center" wrapText="1"/>
      <protection/>
    </xf>
    <xf numFmtId="164" fontId="15" fillId="0" borderId="50" xfId="0" applyNumberFormat="1" applyFont="1" applyFill="1" applyBorder="1" applyAlignment="1" applyProtection="1">
      <alignment horizontal="center" vertical="center" wrapText="1"/>
      <protection/>
    </xf>
    <xf numFmtId="164" fontId="18" fillId="0" borderId="11" xfId="59" applyNumberFormat="1" applyFont="1" applyFill="1" applyBorder="1" applyAlignment="1" applyProtection="1">
      <alignment horizontal="right" vertical="center" wrapText="1" indent="1"/>
      <protection/>
    </xf>
    <xf numFmtId="164" fontId="18" fillId="0" borderId="63" xfId="59" applyNumberFormat="1" applyFont="1" applyFill="1" applyBorder="1" applyAlignment="1" applyProtection="1">
      <alignment horizontal="right" vertical="center" wrapText="1" indent="1"/>
      <protection/>
    </xf>
    <xf numFmtId="164" fontId="18" fillId="0" borderId="13" xfId="59" applyNumberFormat="1" applyFont="1" applyFill="1" applyBorder="1" applyAlignment="1" applyProtection="1">
      <alignment horizontal="right" vertical="center" wrapText="1" indent="1"/>
      <protection/>
    </xf>
    <xf numFmtId="164" fontId="18" fillId="0" borderId="66" xfId="59" applyNumberFormat="1" applyFont="1" applyFill="1" applyBorder="1" applyAlignment="1" applyProtection="1">
      <alignment horizontal="right" vertical="center" wrapText="1" indent="1"/>
      <protection/>
    </xf>
    <xf numFmtId="164" fontId="17" fillId="0" borderId="66" xfId="59" applyNumberFormat="1" applyFont="1" applyFill="1" applyBorder="1" applyAlignment="1" applyProtection="1">
      <alignment horizontal="right" vertical="center" wrapText="1" indent="1"/>
      <protection locked="0"/>
    </xf>
    <xf numFmtId="0" fontId="37" fillId="0" borderId="11" xfId="61" applyFont="1" applyFill="1" applyBorder="1" applyAlignment="1">
      <alignment horizontal="left" vertical="center" indent="1"/>
      <protection/>
    </xf>
    <xf numFmtId="0" fontId="37" fillId="0" borderId="11" xfId="0" applyFont="1" applyFill="1" applyBorder="1" applyAlignment="1">
      <alignment/>
    </xf>
    <xf numFmtId="3" fontId="37" fillId="0" borderId="28" xfId="61" applyNumberFormat="1" applyFont="1" applyFill="1" applyBorder="1" applyAlignment="1">
      <alignment horizontal="right" vertical="center"/>
      <protection/>
    </xf>
    <xf numFmtId="0" fontId="38" fillId="0" borderId="11" xfId="61" applyFont="1" applyFill="1" applyBorder="1" applyAlignment="1">
      <alignment horizontal="left" vertical="center" indent="1"/>
      <protection/>
    </xf>
    <xf numFmtId="0" fontId="37" fillId="0" borderId="11" xfId="0" applyFont="1" applyFill="1" applyBorder="1" applyAlignment="1" applyProtection="1">
      <alignment vertical="center"/>
      <protection/>
    </xf>
    <xf numFmtId="3" fontId="38" fillId="0" borderId="28" xfId="61" applyNumberFormat="1" applyFont="1" applyFill="1" applyBorder="1" applyAlignment="1">
      <alignment horizontal="right" vertical="center"/>
      <protection/>
    </xf>
    <xf numFmtId="0" fontId="37" fillId="0" borderId="11" xfId="58" applyFont="1" applyFill="1" applyBorder="1" applyAlignment="1">
      <alignment horizontal="left" vertical="center" indent="1"/>
      <protection/>
    </xf>
    <xf numFmtId="0" fontId="38" fillId="0" borderId="11" xfId="61" applyFont="1" applyFill="1" applyBorder="1" applyAlignment="1">
      <alignment horizontal="center" vertical="center" wrapText="1"/>
      <protection/>
    </xf>
    <xf numFmtId="3" fontId="38" fillId="0" borderId="11" xfId="61" applyNumberFormat="1" applyFont="1" applyFill="1" applyBorder="1" applyAlignment="1">
      <alignment horizontal="right" vertical="center"/>
      <protection/>
    </xf>
    <xf numFmtId="3" fontId="37" fillId="0" borderId="34" xfId="0" applyNumberFormat="1" applyFont="1" applyFill="1" applyBorder="1" applyAlignment="1">
      <alignment/>
    </xf>
    <xf numFmtId="0" fontId="38" fillId="0" borderId="16" xfId="61" applyFont="1" applyFill="1" applyBorder="1" applyAlignment="1">
      <alignment horizontal="center" vertical="center" wrapText="1"/>
      <protection/>
    </xf>
    <xf numFmtId="0" fontId="6" fillId="0" borderId="36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1" xfId="0" applyFill="1" applyBorder="1" applyAlignment="1">
      <alignment/>
    </xf>
    <xf numFmtId="0" fontId="39" fillId="0" borderId="13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3" fontId="40" fillId="0" borderId="11" xfId="0" applyNumberFormat="1" applyFont="1" applyFill="1" applyBorder="1" applyAlignment="1">
      <alignment vertical="center"/>
    </xf>
    <xf numFmtId="3" fontId="39" fillId="0" borderId="11" xfId="0" applyNumberFormat="1" applyFont="1" applyFill="1" applyBorder="1" applyAlignment="1">
      <alignment horizontal="right" vertical="center" indent="1"/>
    </xf>
    <xf numFmtId="0" fontId="39" fillId="0" borderId="11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left" vertical="center" indent="1"/>
    </xf>
    <xf numFmtId="3" fontId="40" fillId="0" borderId="11" xfId="0" applyNumberFormat="1" applyFont="1" applyBorder="1" applyAlignment="1" applyProtection="1">
      <alignment vertical="center"/>
      <protection locked="0"/>
    </xf>
    <xf numFmtId="3" fontId="39" fillId="0" borderId="11" xfId="0" applyNumberFormat="1" applyFont="1" applyFill="1" applyBorder="1" applyAlignment="1">
      <alignment vertical="center"/>
    </xf>
    <xf numFmtId="3" fontId="39" fillId="0" borderId="11" xfId="0" applyNumberFormat="1" applyFont="1" applyBorder="1" applyAlignment="1" applyProtection="1">
      <alignment vertical="center"/>
      <protection/>
    </xf>
    <xf numFmtId="0" fontId="3" fillId="0" borderId="11" xfId="0" applyFont="1" applyFill="1" applyBorder="1" applyAlignment="1">
      <alignment horizontal="left"/>
    </xf>
    <xf numFmtId="3" fontId="3" fillId="0" borderId="11" xfId="0" applyNumberFormat="1" applyFont="1" applyFill="1" applyBorder="1" applyAlignment="1">
      <alignment/>
    </xf>
    <xf numFmtId="0" fontId="40" fillId="0" borderId="11" xfId="0" applyFont="1" applyBorder="1" applyAlignment="1">
      <alignment horizontal="left" vertical="center" indent="1"/>
    </xf>
    <xf numFmtId="0" fontId="40" fillId="0" borderId="11" xfId="0" applyFont="1" applyBorder="1" applyAlignment="1">
      <alignment horizontal="left" vertical="center" indent="1"/>
    </xf>
    <xf numFmtId="3" fontId="40" fillId="0" borderId="11" xfId="0" applyNumberFormat="1" applyFont="1" applyFill="1" applyBorder="1" applyAlignment="1" applyProtection="1">
      <alignment vertical="center"/>
      <protection locked="0"/>
    </xf>
    <xf numFmtId="0" fontId="39" fillId="0" borderId="11" xfId="0" applyFont="1" applyBorder="1" applyAlignment="1">
      <alignment horizontal="left" vertical="center" indent="1"/>
    </xf>
    <xf numFmtId="0" fontId="17" fillId="0" borderId="70" xfId="0" applyFont="1" applyBorder="1" applyAlignment="1" applyProtection="1">
      <alignment horizontal="right" vertical="center" indent="1"/>
      <protection/>
    </xf>
    <xf numFmtId="0" fontId="17" fillId="0" borderId="71" xfId="0" applyFont="1" applyBorder="1" applyAlignment="1" applyProtection="1">
      <alignment horizontal="right" vertical="center" indent="1"/>
      <protection/>
    </xf>
    <xf numFmtId="0" fontId="17" fillId="0" borderId="13" xfId="0" applyFont="1" applyBorder="1" applyAlignment="1" applyProtection="1">
      <alignment horizontal="left" vertical="center" indent="1"/>
      <protection locked="0"/>
    </xf>
    <xf numFmtId="3" fontId="17" fillId="0" borderId="32" xfId="0" applyNumberFormat="1" applyFont="1" applyBorder="1" applyAlignment="1" applyProtection="1">
      <alignment horizontal="right" vertical="center" indent="1"/>
      <protection locked="0"/>
    </xf>
    <xf numFmtId="0" fontId="40" fillId="0" borderId="72" xfId="0" applyFont="1" applyBorder="1" applyAlignment="1">
      <alignment wrapText="1"/>
    </xf>
    <xf numFmtId="0" fontId="40" fillId="0" borderId="72" xfId="0" applyFont="1" applyBorder="1" applyAlignment="1">
      <alignment horizontal="right" wrapText="1"/>
    </xf>
    <xf numFmtId="0" fontId="40" fillId="0" borderId="73" xfId="0" applyFont="1" applyBorder="1" applyAlignment="1">
      <alignment horizontal="right"/>
    </xf>
    <xf numFmtId="0" fontId="40" fillId="0" borderId="11" xfId="0" applyFont="1" applyBorder="1" applyAlignment="1">
      <alignment wrapText="1"/>
    </xf>
    <xf numFmtId="0" fontId="40" fillId="0" borderId="11" xfId="0" applyFont="1" applyBorder="1" applyAlignment="1">
      <alignment horizontal="right" wrapText="1"/>
    </xf>
    <xf numFmtId="0" fontId="40" fillId="0" borderId="28" xfId="0" applyFont="1" applyBorder="1" applyAlignment="1">
      <alignment horizontal="right"/>
    </xf>
    <xf numFmtId="164" fontId="17" fillId="0" borderId="37" xfId="0" applyNumberFormat="1" applyFont="1" applyFill="1" applyBorder="1" applyAlignment="1">
      <alignment vertical="center" wrapText="1"/>
    </xf>
    <xf numFmtId="164" fontId="17" fillId="0" borderId="40" xfId="0" applyNumberFormat="1" applyFont="1" applyFill="1" applyBorder="1" applyAlignment="1">
      <alignment vertical="center" wrapText="1"/>
    </xf>
    <xf numFmtId="0" fontId="0" fillId="0" borderId="0" xfId="0" applyAlignment="1">
      <alignment/>
    </xf>
    <xf numFmtId="0" fontId="0" fillId="0" borderId="31" xfId="0" applyBorder="1" applyAlignment="1">
      <alignment/>
    </xf>
    <xf numFmtId="0" fontId="40" fillId="0" borderId="28" xfId="0" applyFont="1" applyBorder="1" applyAlignment="1">
      <alignment wrapText="1"/>
    </xf>
    <xf numFmtId="0" fontId="0" fillId="0" borderId="11" xfId="0" applyFont="1" applyBorder="1" applyAlignment="1" applyProtection="1">
      <alignment horizontal="left" vertical="center" indent="1"/>
      <protection locked="0"/>
    </xf>
    <xf numFmtId="3" fontId="0" fillId="0" borderId="28" xfId="0" applyNumberFormat="1" applyFont="1" applyBorder="1" applyAlignment="1" applyProtection="1">
      <alignment vertical="center"/>
      <protection locked="0"/>
    </xf>
    <xf numFmtId="3" fontId="0" fillId="0" borderId="28" xfId="0" applyNumberFormat="1" applyFont="1" applyFill="1" applyBorder="1" applyAlignment="1" applyProtection="1">
      <alignment vertical="center"/>
      <protection locked="0"/>
    </xf>
    <xf numFmtId="0" fontId="40" fillId="0" borderId="11" xfId="0" applyFont="1" applyFill="1" applyBorder="1" applyAlignment="1">
      <alignment wrapText="1"/>
    </xf>
    <xf numFmtId="0" fontId="0" fillId="0" borderId="28" xfId="0" applyFont="1" applyBorder="1" applyAlignment="1">
      <alignment/>
    </xf>
    <xf numFmtId="0" fontId="17" fillId="0" borderId="10" xfId="60" applyFont="1" applyFill="1" applyBorder="1" applyAlignment="1" applyProtection="1">
      <alignment horizontal="left" vertical="center" wrapText="1" indent="1"/>
      <protection/>
    </xf>
    <xf numFmtId="0" fontId="0" fillId="0" borderId="11" xfId="0" applyBorder="1" applyAlignment="1" applyProtection="1">
      <alignment vertical="center"/>
      <protection locked="0"/>
    </xf>
    <xf numFmtId="0" fontId="15" fillId="0" borderId="17" xfId="0" applyFont="1" applyFill="1" applyBorder="1" applyAlignment="1" applyProtection="1">
      <alignment horizontal="center" vertical="center" wrapText="1"/>
      <protection/>
    </xf>
    <xf numFmtId="49" fontId="17" fillId="0" borderId="10" xfId="59" applyNumberFormat="1" applyFont="1" applyFill="1" applyBorder="1" applyAlignment="1" applyProtection="1">
      <alignment horizontal="left" vertical="center" wrapText="1" indent="1"/>
      <protection/>
    </xf>
    <xf numFmtId="0" fontId="15" fillId="0" borderId="10" xfId="59" applyFont="1" applyFill="1" applyBorder="1" applyAlignment="1" applyProtection="1">
      <alignment vertical="center" wrapText="1"/>
      <protection/>
    </xf>
    <xf numFmtId="164" fontId="15" fillId="0" borderId="30" xfId="0" applyNumberFormat="1" applyFont="1" applyFill="1" applyBorder="1" applyAlignment="1" applyProtection="1">
      <alignment vertical="center" wrapText="1"/>
      <protection locked="0"/>
    </xf>
    <xf numFmtId="0" fontId="35" fillId="0" borderId="74" xfId="59" applyFont="1" applyFill="1" applyBorder="1" applyAlignment="1" applyProtection="1">
      <alignment horizontal="left" vertical="center" wrapText="1"/>
      <protection/>
    </xf>
    <xf numFmtId="164" fontId="16" fillId="0" borderId="49" xfId="59" applyNumberFormat="1" applyFont="1" applyFill="1" applyBorder="1" applyAlignment="1" applyProtection="1">
      <alignment horizontal="left" vertical="center"/>
      <protection/>
    </xf>
    <xf numFmtId="0" fontId="6" fillId="0" borderId="0" xfId="59" applyFont="1" applyFill="1" applyAlignment="1">
      <alignment horizontal="center"/>
      <protection/>
    </xf>
    <xf numFmtId="0" fontId="6" fillId="0" borderId="0" xfId="59" applyFont="1" applyFill="1" applyAlignment="1">
      <alignment horizontal="center" wrapText="1"/>
      <protection/>
    </xf>
    <xf numFmtId="164" fontId="6" fillId="0" borderId="0" xfId="59" applyNumberFormat="1" applyFont="1" applyFill="1" applyBorder="1" applyAlignment="1" applyProtection="1">
      <alignment horizontal="center" vertical="center"/>
      <protection/>
    </xf>
    <xf numFmtId="164" fontId="7" fillId="0" borderId="75" xfId="0" applyNumberFormat="1" applyFont="1" applyFill="1" applyBorder="1" applyAlignment="1">
      <alignment horizontal="center" vertical="center" wrapText="1"/>
    </xf>
    <xf numFmtId="164" fontId="7" fillId="0" borderId="76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Alignment="1">
      <alignment horizontal="center" textRotation="180" wrapText="1"/>
    </xf>
    <xf numFmtId="164" fontId="7" fillId="0" borderId="77" xfId="0" applyNumberFormat="1" applyFont="1" applyFill="1" applyBorder="1" applyAlignment="1">
      <alignment horizontal="center" vertical="center" wrapText="1"/>
    </xf>
    <xf numFmtId="164" fontId="7" fillId="0" borderId="47" xfId="0" applyNumberFormat="1" applyFont="1" applyFill="1" applyBorder="1" applyAlignment="1">
      <alignment horizontal="center" vertical="center" wrapText="1"/>
    </xf>
    <xf numFmtId="164" fontId="4" fillId="0" borderId="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3" fillId="0" borderId="29" xfId="59" applyFont="1" applyFill="1" applyBorder="1" applyAlignment="1">
      <alignment horizontal="center" vertical="center" wrapText="1"/>
      <protection/>
    </xf>
    <xf numFmtId="0" fontId="3" fillId="0" borderId="31" xfId="59" applyFont="1" applyFill="1" applyBorder="1" applyAlignment="1">
      <alignment horizontal="center" vertical="center" wrapText="1"/>
      <protection/>
    </xf>
    <xf numFmtId="0" fontId="3" fillId="0" borderId="22" xfId="59" applyFont="1" applyFill="1" applyBorder="1" applyAlignment="1">
      <alignment horizontal="center" vertical="center" wrapText="1"/>
      <protection/>
    </xf>
    <xf numFmtId="0" fontId="3" fillId="0" borderId="21" xfId="59" applyFont="1" applyFill="1" applyBorder="1" applyAlignment="1">
      <alignment horizontal="center" vertical="center" wrapText="1"/>
      <protection/>
    </xf>
    <xf numFmtId="0" fontId="3" fillId="0" borderId="14" xfId="59" applyFont="1" applyFill="1" applyBorder="1" applyAlignment="1">
      <alignment horizontal="center" vertical="center" wrapText="1"/>
      <protection/>
    </xf>
    <xf numFmtId="0" fontId="3" fillId="0" borderId="16" xfId="59" applyFont="1" applyFill="1" applyBorder="1" applyAlignment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right"/>
      <protection/>
    </xf>
    <xf numFmtId="0" fontId="7" fillId="0" borderId="24" xfId="59" applyFont="1" applyFill="1" applyBorder="1" applyAlignment="1" applyProtection="1">
      <alignment horizontal="left"/>
      <protection/>
    </xf>
    <xf numFmtId="0" fontId="7" fillId="0" borderId="25" xfId="59" applyFont="1" applyFill="1" applyBorder="1" applyAlignment="1" applyProtection="1">
      <alignment horizontal="left"/>
      <protection/>
    </xf>
    <xf numFmtId="0" fontId="17" fillId="0" borderId="74" xfId="59" applyFont="1" applyFill="1" applyBorder="1" applyAlignment="1">
      <alignment horizontal="justify" vertical="center" wrapText="1"/>
      <protection/>
    </xf>
    <xf numFmtId="0" fontId="38" fillId="0" borderId="11" xfId="61" applyFont="1" applyFill="1" applyBorder="1" applyAlignment="1">
      <alignment horizontal="center" vertical="center" wrapText="1"/>
      <protection/>
    </xf>
    <xf numFmtId="0" fontId="21" fillId="0" borderId="27" xfId="0" applyFont="1" applyFill="1" applyBorder="1" applyAlignment="1" applyProtection="1">
      <alignment horizontal="center"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2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43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right"/>
      <protection/>
    </xf>
    <xf numFmtId="0" fontId="7" fillId="0" borderId="59" xfId="0" applyFont="1" applyBorder="1" applyAlignment="1" applyProtection="1">
      <alignment horizontal="left" vertical="center" indent="2"/>
      <protection/>
    </xf>
    <xf numFmtId="0" fontId="7" fillId="0" borderId="56" xfId="0" applyFont="1" applyBorder="1" applyAlignment="1" applyProtection="1">
      <alignment horizontal="left" vertical="center" indent="2"/>
      <protection/>
    </xf>
    <xf numFmtId="0" fontId="15" fillId="0" borderId="25" xfId="0" applyFont="1" applyFill="1" applyBorder="1" applyAlignment="1" applyProtection="1">
      <alignment horizontal="right" indent="1"/>
      <protection/>
    </xf>
    <xf numFmtId="0" fontId="15" fillId="0" borderId="33" xfId="0" applyFont="1" applyFill="1" applyBorder="1" applyAlignment="1" applyProtection="1">
      <alignment horizontal="right" indent="1"/>
      <protection/>
    </xf>
    <xf numFmtId="0" fontId="7" fillId="0" borderId="27" xfId="0" applyFont="1" applyFill="1" applyBorder="1" applyAlignment="1" applyProtection="1">
      <alignment horizontal="center"/>
      <protection/>
    </xf>
    <xf numFmtId="0" fontId="7" fillId="0" borderId="43" xfId="0" applyFont="1" applyFill="1" applyBorder="1" applyAlignment="1" applyProtection="1">
      <alignment horizontal="center"/>
      <protection/>
    </xf>
    <xf numFmtId="0" fontId="7" fillId="0" borderId="78" xfId="0" applyFont="1" applyFill="1" applyBorder="1" applyAlignment="1" applyProtection="1">
      <alignment horizontal="center"/>
      <protection/>
    </xf>
    <xf numFmtId="0" fontId="7" fillId="0" borderId="74" xfId="0" applyFont="1" applyFill="1" applyBorder="1" applyAlignment="1" applyProtection="1">
      <alignment horizontal="center"/>
      <protection/>
    </xf>
    <xf numFmtId="0" fontId="7" fillId="0" borderId="57" xfId="0" applyFont="1" applyFill="1" applyBorder="1" applyAlignment="1" applyProtection="1">
      <alignment horizontal="center"/>
      <protection/>
    </xf>
    <xf numFmtId="0" fontId="17" fillId="0" borderId="70" xfId="0" applyFont="1" applyFill="1" applyBorder="1" applyAlignment="1" applyProtection="1">
      <alignment horizontal="left" indent="1"/>
      <protection locked="0"/>
    </xf>
    <xf numFmtId="0" fontId="17" fillId="0" borderId="79" xfId="0" applyFont="1" applyFill="1" applyBorder="1" applyAlignment="1" applyProtection="1">
      <alignment horizontal="left" indent="1"/>
      <protection locked="0"/>
    </xf>
    <xf numFmtId="0" fontId="17" fillId="0" borderId="80" xfId="0" applyFont="1" applyFill="1" applyBorder="1" applyAlignment="1" applyProtection="1">
      <alignment horizontal="left" indent="1"/>
      <protection locked="0"/>
    </xf>
    <xf numFmtId="0" fontId="17" fillId="0" borderId="53" xfId="0" applyFont="1" applyFill="1" applyBorder="1" applyAlignment="1" applyProtection="1">
      <alignment horizontal="left" indent="1"/>
      <protection locked="0"/>
    </xf>
    <xf numFmtId="0" fontId="17" fillId="0" borderId="54" xfId="0" applyFont="1" applyFill="1" applyBorder="1" applyAlignment="1" applyProtection="1">
      <alignment horizontal="left" indent="1"/>
      <protection locked="0"/>
    </xf>
    <xf numFmtId="0" fontId="17" fillId="0" borderId="81" xfId="0" applyFont="1" applyFill="1" applyBorder="1" applyAlignment="1" applyProtection="1">
      <alignment horizontal="left" indent="1"/>
      <protection locked="0"/>
    </xf>
    <xf numFmtId="0" fontId="7" fillId="0" borderId="59" xfId="0" applyFont="1" applyFill="1" applyBorder="1" applyAlignment="1" applyProtection="1">
      <alignment horizontal="left" indent="1"/>
      <protection/>
    </xf>
    <xf numFmtId="0" fontId="7" fillId="0" borderId="60" xfId="0" applyFont="1" applyFill="1" applyBorder="1" applyAlignment="1" applyProtection="1">
      <alignment horizontal="left" indent="1"/>
      <protection/>
    </xf>
    <xf numFmtId="0" fontId="7" fillId="0" borderId="56" xfId="0" applyFont="1" applyFill="1" applyBorder="1" applyAlignment="1" applyProtection="1">
      <alignment horizontal="left" indent="1"/>
      <protection/>
    </xf>
    <xf numFmtId="0" fontId="17" fillId="0" borderId="14" xfId="0" applyFont="1" applyFill="1" applyBorder="1" applyAlignment="1" applyProtection="1">
      <alignment horizontal="right" indent="1"/>
      <protection locked="0"/>
    </xf>
    <xf numFmtId="0" fontId="17" fillId="0" borderId="29" xfId="0" applyFont="1" applyFill="1" applyBorder="1" applyAlignment="1" applyProtection="1">
      <alignment horizontal="right" indent="1"/>
      <protection locked="0"/>
    </xf>
    <xf numFmtId="0" fontId="17" fillId="0" borderId="16" xfId="0" applyFont="1" applyFill="1" applyBorder="1" applyAlignment="1" applyProtection="1">
      <alignment horizontal="right" indent="1"/>
      <protection locked="0"/>
    </xf>
    <xf numFmtId="0" fontId="17" fillId="0" borderId="31" xfId="0" applyFont="1" applyFill="1" applyBorder="1" applyAlignment="1" applyProtection="1">
      <alignment horizontal="right" indent="1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7" fillId="0" borderId="70" xfId="0" applyFont="1" applyFill="1" applyBorder="1" applyAlignment="1" applyProtection="1">
      <alignment horizontal="center" vertical="center" wrapText="1"/>
      <protection/>
    </xf>
    <xf numFmtId="0" fontId="7" fillId="0" borderId="80" xfId="0" applyFont="1" applyFill="1" applyBorder="1" applyAlignment="1" applyProtection="1">
      <alignment horizontal="center" vertical="center" wrapText="1"/>
      <protection/>
    </xf>
    <xf numFmtId="0" fontId="7" fillId="0" borderId="59" xfId="0" applyFont="1" applyFill="1" applyBorder="1" applyAlignment="1" applyProtection="1">
      <alignment horizontal="center" vertical="center" wrapText="1"/>
      <protection/>
    </xf>
    <xf numFmtId="0" fontId="7" fillId="0" borderId="56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/>
      <protection locked="0"/>
    </xf>
    <xf numFmtId="164" fontId="7" fillId="0" borderId="59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50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75" xfId="0" applyNumberFormat="1" applyFont="1" applyFill="1" applyBorder="1" applyAlignment="1" applyProtection="1">
      <alignment horizontal="center" vertical="center"/>
      <protection/>
    </xf>
    <xf numFmtId="164" fontId="7" fillId="0" borderId="76" xfId="0" applyNumberFormat="1" applyFont="1" applyFill="1" applyBorder="1" applyAlignment="1" applyProtection="1">
      <alignment horizontal="center" vertical="center"/>
      <protection/>
    </xf>
    <xf numFmtId="164" fontId="7" fillId="0" borderId="70" xfId="0" applyNumberFormat="1" applyFont="1" applyFill="1" applyBorder="1" applyAlignment="1" applyProtection="1">
      <alignment horizontal="center" vertical="center"/>
      <protection/>
    </xf>
    <xf numFmtId="164" fontId="7" fillId="0" borderId="79" xfId="0" applyNumberFormat="1" applyFont="1" applyFill="1" applyBorder="1" applyAlignment="1" applyProtection="1">
      <alignment horizontal="center" vertical="center"/>
      <protection/>
    </xf>
    <xf numFmtId="164" fontId="7" fillId="0" borderId="64" xfId="0" applyNumberFormat="1" applyFont="1" applyFill="1" applyBorder="1" applyAlignment="1" applyProtection="1">
      <alignment horizontal="center" vertical="center"/>
      <protection/>
    </xf>
    <xf numFmtId="164" fontId="7" fillId="0" borderId="75" xfId="0" applyNumberFormat="1" applyFont="1" applyFill="1" applyBorder="1" applyAlignment="1" applyProtection="1">
      <alignment horizontal="center" vertical="center" wrapText="1"/>
      <protection/>
    </xf>
    <xf numFmtId="164" fontId="7" fillId="0" borderId="76" xfId="0" applyNumberFormat="1" applyFont="1" applyFill="1" applyBorder="1" applyAlignment="1" applyProtection="1">
      <alignment horizontal="center" vertical="center" wrapText="1"/>
      <protection/>
    </xf>
    <xf numFmtId="0" fontId="17" fillId="0" borderId="74" xfId="0" applyFont="1" applyFill="1" applyBorder="1" applyAlignment="1">
      <alignment horizontal="justify" vertical="center" wrapText="1"/>
    </xf>
    <xf numFmtId="0" fontId="16" fillId="0" borderId="44" xfId="60" applyFont="1" applyFill="1" applyBorder="1" applyAlignment="1" applyProtection="1">
      <alignment horizontal="left" vertical="center" indent="1"/>
      <protection/>
    </xf>
    <xf numFmtId="0" fontId="16" fillId="0" borderId="60" xfId="60" applyFont="1" applyFill="1" applyBorder="1" applyAlignment="1" applyProtection="1">
      <alignment horizontal="left" vertical="center" indent="1"/>
      <protection/>
    </xf>
    <xf numFmtId="0" fontId="16" fillId="0" borderId="50" xfId="60" applyFont="1" applyFill="1" applyBorder="1" applyAlignment="1" applyProtection="1">
      <alignment horizontal="left" vertical="center" indent="1"/>
      <protection/>
    </xf>
    <xf numFmtId="0" fontId="6" fillId="0" borderId="0" xfId="60" applyFont="1" applyFill="1" applyAlignment="1" applyProtection="1">
      <alignment horizontal="center" wrapText="1"/>
      <protection/>
    </xf>
    <xf numFmtId="0" fontId="6" fillId="0" borderId="0" xfId="60" applyFont="1" applyFill="1" applyAlignment="1" applyProtection="1">
      <alignment horizontal="center"/>
      <protection/>
    </xf>
  </cellXfs>
  <cellStyles count="5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ozlo" xfId="58"/>
    <cellStyle name="Normál_KVRENMUNKA" xfId="59"/>
    <cellStyle name="Normál_SEGEDLETEK" xfId="60"/>
    <cellStyle name="Normál_város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dxfs count="5">
    <dxf>
      <font>
        <color indexed="9"/>
      </font>
    </dxf>
    <dxf>
      <font>
        <color indexed="9"/>
      </font>
    </dxf>
    <dxf>
      <font>
        <color indexed="10"/>
      </font>
    </dxf>
    <dxf>
      <font>
        <color rgb="FFFF000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6"/>
  <sheetViews>
    <sheetView zoomScalePageLayoutView="0" workbookViewId="0" topLeftCell="A1">
      <selection activeCell="J39" sqref="J39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197</v>
      </c>
    </row>
    <row r="4" spans="1:2" ht="12.75">
      <c r="A4" s="241"/>
      <c r="B4" s="241"/>
    </row>
    <row r="5" spans="1:2" s="274" customFormat="1" ht="15.75">
      <c r="A5" s="148" t="s">
        <v>379</v>
      </c>
      <c r="B5" s="273"/>
    </row>
    <row r="6" spans="1:2" ht="12.75">
      <c r="A6" s="241"/>
      <c r="B6" s="241"/>
    </row>
    <row r="7" spans="1:2" ht="12.75">
      <c r="A7" s="241" t="s">
        <v>405</v>
      </c>
      <c r="B7" s="241" t="s">
        <v>235</v>
      </c>
    </row>
    <row r="8" spans="1:2" ht="12.75">
      <c r="A8" s="241" t="s">
        <v>198</v>
      </c>
      <c r="B8" s="241" t="s">
        <v>236</v>
      </c>
    </row>
    <row r="9" spans="1:2" ht="12.75">
      <c r="A9" s="241" t="s">
        <v>408</v>
      </c>
      <c r="B9" s="241" t="s">
        <v>237</v>
      </c>
    </row>
    <row r="10" spans="1:2" ht="12.75">
      <c r="A10" s="241"/>
      <c r="B10" s="241"/>
    </row>
    <row r="11" spans="1:2" ht="12.75">
      <c r="A11" s="241"/>
      <c r="B11" s="241"/>
    </row>
    <row r="12" spans="1:2" s="274" customFormat="1" ht="15.75">
      <c r="A12" s="148" t="s">
        <v>380</v>
      </c>
      <c r="B12" s="273"/>
    </row>
    <row r="13" spans="1:2" ht="12.75">
      <c r="A13" s="241"/>
      <c r="B13" s="241"/>
    </row>
    <row r="14" spans="1:2" ht="12.75">
      <c r="A14" s="241" t="s">
        <v>241</v>
      </c>
      <c r="B14" s="241" t="s">
        <v>238</v>
      </c>
    </row>
    <row r="15" spans="1:2" ht="12.75">
      <c r="A15" s="241" t="s">
        <v>199</v>
      </c>
      <c r="B15" s="241" t="s">
        <v>239</v>
      </c>
    </row>
    <row r="16" spans="1:2" ht="12.75">
      <c r="A16" s="241" t="s">
        <v>200</v>
      </c>
      <c r="B16" s="241" t="s">
        <v>240</v>
      </c>
    </row>
  </sheetData>
  <sheetProtection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1">
      <selection activeCell="F23" sqref="F23"/>
    </sheetView>
  </sheetViews>
  <sheetFormatPr defaultColWidth="9.00390625" defaultRowHeight="12.75"/>
  <cols>
    <col min="1" max="1" width="47.125" style="66" customWidth="1"/>
    <col min="2" max="2" width="15.625" style="65" customWidth="1"/>
    <col min="3" max="3" width="16.375" style="65" customWidth="1"/>
    <col min="4" max="4" width="18.00390625" style="65" customWidth="1"/>
    <col min="5" max="5" width="16.625" style="65" customWidth="1"/>
    <col min="6" max="6" width="18.875" style="88" customWidth="1"/>
    <col min="7" max="8" width="12.875" style="65" customWidth="1"/>
    <col min="9" max="9" width="13.875" style="65" customWidth="1"/>
    <col min="10" max="16384" width="9.375" style="65" customWidth="1"/>
  </cols>
  <sheetData>
    <row r="1" spans="1:6" ht="35.25" customHeight="1" thickBot="1">
      <c r="A1" s="361"/>
      <c r="B1" s="88"/>
      <c r="C1" s="88"/>
      <c r="D1" s="88"/>
      <c r="E1" s="88"/>
      <c r="F1" s="83" t="s">
        <v>65</v>
      </c>
    </row>
    <row r="2" spans="1:6" s="73" customFormat="1" ht="44.25" customHeight="1" thickBot="1">
      <c r="A2" s="362" t="s">
        <v>71</v>
      </c>
      <c r="B2" s="363" t="s">
        <v>72</v>
      </c>
      <c r="C2" s="363" t="s">
        <v>73</v>
      </c>
      <c r="D2" s="363" t="s">
        <v>429</v>
      </c>
      <c r="E2" s="363" t="s">
        <v>245</v>
      </c>
      <c r="F2" s="84" t="s">
        <v>430</v>
      </c>
    </row>
    <row r="3" spans="1:6" s="88" customFormat="1" ht="12" customHeight="1" thickBot="1">
      <c r="A3" s="85">
        <v>1</v>
      </c>
      <c r="B3" s="86">
        <v>2</v>
      </c>
      <c r="C3" s="86">
        <v>3</v>
      </c>
      <c r="D3" s="86">
        <v>4</v>
      </c>
      <c r="E3" s="86">
        <v>5</v>
      </c>
      <c r="F3" s="87" t="s">
        <v>96</v>
      </c>
    </row>
    <row r="4" spans="1:6" ht="15.75" customHeight="1">
      <c r="A4" s="75"/>
      <c r="B4" s="41"/>
      <c r="C4" s="89"/>
      <c r="D4" s="41"/>
      <c r="E4" s="41"/>
      <c r="F4" s="90">
        <f aca="true" t="shared" si="0" ref="F4:F22">B4-D4-E4</f>
        <v>0</v>
      </c>
    </row>
    <row r="5" spans="1:6" ht="15.75" customHeight="1">
      <c r="A5" s="75"/>
      <c r="B5" s="41"/>
      <c r="C5" s="89"/>
      <c r="D5" s="41"/>
      <c r="E5" s="41"/>
      <c r="F5" s="90">
        <f t="shared" si="0"/>
        <v>0</v>
      </c>
    </row>
    <row r="6" spans="1:6" ht="15.75" customHeight="1">
      <c r="A6" s="75"/>
      <c r="B6" s="41"/>
      <c r="C6" s="89"/>
      <c r="D6" s="41"/>
      <c r="E6" s="41"/>
      <c r="F6" s="90">
        <f t="shared" si="0"/>
        <v>0</v>
      </c>
    </row>
    <row r="7" spans="1:6" ht="15.75" customHeight="1">
      <c r="A7" s="91"/>
      <c r="B7" s="41"/>
      <c r="C7" s="89"/>
      <c r="D7" s="41"/>
      <c r="E7" s="41"/>
      <c r="F7" s="90">
        <f t="shared" si="0"/>
        <v>0</v>
      </c>
    </row>
    <row r="8" spans="1:6" ht="15.75" customHeight="1">
      <c r="A8" s="75"/>
      <c r="B8" s="41"/>
      <c r="C8" s="89"/>
      <c r="D8" s="41"/>
      <c r="E8" s="41"/>
      <c r="F8" s="90">
        <f t="shared" si="0"/>
        <v>0</v>
      </c>
    </row>
    <row r="9" spans="1:6" ht="15.75" customHeight="1">
      <c r="A9" s="91"/>
      <c r="B9" s="41"/>
      <c r="C9" s="89"/>
      <c r="D9" s="41"/>
      <c r="E9" s="41"/>
      <c r="F9" s="90">
        <f t="shared" si="0"/>
        <v>0</v>
      </c>
    </row>
    <row r="10" spans="1:6" ht="15.75" customHeight="1">
      <c r="A10" s="75"/>
      <c r="B10" s="41"/>
      <c r="C10" s="89"/>
      <c r="D10" s="41"/>
      <c r="E10" s="41"/>
      <c r="F10" s="90">
        <f t="shared" si="0"/>
        <v>0</v>
      </c>
    </row>
    <row r="11" spans="1:6" ht="15.75" customHeight="1">
      <c r="A11" s="75"/>
      <c r="B11" s="41"/>
      <c r="C11" s="89"/>
      <c r="D11" s="41"/>
      <c r="E11" s="41"/>
      <c r="F11" s="90">
        <f t="shared" si="0"/>
        <v>0</v>
      </c>
    </row>
    <row r="12" spans="1:6" ht="15.75" customHeight="1">
      <c r="A12" s="75"/>
      <c r="B12" s="41"/>
      <c r="C12" s="89"/>
      <c r="D12" s="41"/>
      <c r="E12" s="41"/>
      <c r="F12" s="90">
        <f t="shared" si="0"/>
        <v>0</v>
      </c>
    </row>
    <row r="13" spans="1:6" ht="15.75" customHeight="1">
      <c r="A13" s="75"/>
      <c r="B13" s="41"/>
      <c r="C13" s="89"/>
      <c r="D13" s="41"/>
      <c r="E13" s="41"/>
      <c r="F13" s="90">
        <f t="shared" si="0"/>
        <v>0</v>
      </c>
    </row>
    <row r="14" spans="1:6" ht="15.75" customHeight="1">
      <c r="A14" s="75"/>
      <c r="B14" s="41"/>
      <c r="C14" s="89"/>
      <c r="D14" s="41"/>
      <c r="E14" s="41"/>
      <c r="F14" s="90">
        <f t="shared" si="0"/>
        <v>0</v>
      </c>
    </row>
    <row r="15" spans="1:6" ht="15.75" customHeight="1">
      <c r="A15" s="75"/>
      <c r="B15" s="41"/>
      <c r="C15" s="89"/>
      <c r="D15" s="41"/>
      <c r="E15" s="41"/>
      <c r="F15" s="90">
        <f t="shared" si="0"/>
        <v>0</v>
      </c>
    </row>
    <row r="16" spans="1:6" ht="15.75" customHeight="1">
      <c r="A16" s="75"/>
      <c r="B16" s="41"/>
      <c r="C16" s="89"/>
      <c r="D16" s="41"/>
      <c r="E16" s="41"/>
      <c r="F16" s="90">
        <f t="shared" si="0"/>
        <v>0</v>
      </c>
    </row>
    <row r="17" spans="1:6" ht="15.75" customHeight="1">
      <c r="A17" s="75"/>
      <c r="B17" s="41"/>
      <c r="C17" s="89"/>
      <c r="D17" s="41"/>
      <c r="E17" s="41"/>
      <c r="F17" s="90">
        <f t="shared" si="0"/>
        <v>0</v>
      </c>
    </row>
    <row r="18" spans="1:6" ht="15.75" customHeight="1">
      <c r="A18" s="75"/>
      <c r="B18" s="41"/>
      <c r="C18" s="89"/>
      <c r="D18" s="41"/>
      <c r="E18" s="41"/>
      <c r="F18" s="90">
        <f t="shared" si="0"/>
        <v>0</v>
      </c>
    </row>
    <row r="19" spans="1:6" ht="15.75" customHeight="1">
      <c r="A19" s="75"/>
      <c r="B19" s="41"/>
      <c r="C19" s="89"/>
      <c r="D19" s="41"/>
      <c r="E19" s="41"/>
      <c r="F19" s="90">
        <f t="shared" si="0"/>
        <v>0</v>
      </c>
    </row>
    <row r="20" spans="1:6" ht="15.75" customHeight="1">
      <c r="A20" s="75"/>
      <c r="B20" s="41"/>
      <c r="C20" s="89"/>
      <c r="D20" s="41"/>
      <c r="E20" s="41"/>
      <c r="F20" s="90">
        <f t="shared" si="0"/>
        <v>0</v>
      </c>
    </row>
    <row r="21" spans="1:6" ht="15.75" customHeight="1">
      <c r="A21" s="75"/>
      <c r="B21" s="41"/>
      <c r="C21" s="89"/>
      <c r="D21" s="41"/>
      <c r="E21" s="41"/>
      <c r="F21" s="90">
        <f t="shared" si="0"/>
        <v>0</v>
      </c>
    </row>
    <row r="22" spans="1:6" ht="15.75" customHeight="1" thickBot="1">
      <c r="A22" s="92"/>
      <c r="B22" s="42"/>
      <c r="C22" s="93"/>
      <c r="D22" s="42"/>
      <c r="E22" s="42"/>
      <c r="F22" s="94">
        <f t="shared" si="0"/>
        <v>0</v>
      </c>
    </row>
    <row r="23" spans="1:6" s="97" customFormat="1" ht="18" customHeight="1" thickBot="1">
      <c r="A23" s="364" t="s">
        <v>70</v>
      </c>
      <c r="B23" s="95">
        <f>SUM(B4:B22)</f>
        <v>0</v>
      </c>
      <c r="C23" s="185"/>
      <c r="D23" s="95">
        <f>SUM(D4:D22)</f>
        <v>0</v>
      </c>
      <c r="E23" s="95">
        <f>SUM(E4:E22)</f>
        <v>0</v>
      </c>
      <c r="F23" s="96">
        <f>SUM(F4:F22)</f>
        <v>0</v>
      </c>
    </row>
  </sheetData>
  <sheetProtection sheet="1" objects="1" scenarios="1"/>
  <printOptions horizontalCentered="1"/>
  <pageMargins left="0.7874015748031497" right="0.7874015748031497" top="1.1811023622047245" bottom="0.984251968503937" header="0.7874015748031497" footer="0.7874015748031497"/>
  <pageSetup horizontalDpi="300" verticalDpi="300" orientation="landscape" paperSize="9" scale="105" r:id="rId1"/>
  <headerFooter alignWithMargins="0">
    <oddHeader>&amp;C&amp;"Times New Roman CE,Félkövér"&amp;12
Beruházási (felhalmozási) kiadások
előirányzata beruházásonként &amp;R&amp;"Times New Roman CE,Félkövér dőlt"&amp;11 7. melléklet a 1/2012. (II.29.)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1">
      <selection activeCell="D10" sqref="D10"/>
    </sheetView>
  </sheetViews>
  <sheetFormatPr defaultColWidth="9.00390625" defaultRowHeight="12.75"/>
  <cols>
    <col min="1" max="1" width="60.625" style="66" customWidth="1"/>
    <col min="2" max="2" width="15.625" style="65" customWidth="1"/>
    <col min="3" max="3" width="16.375" style="65" customWidth="1"/>
    <col min="4" max="4" width="18.00390625" style="65" customWidth="1"/>
    <col min="5" max="5" width="16.625" style="65" customWidth="1"/>
    <col min="6" max="6" width="18.875" style="65" customWidth="1"/>
    <col min="7" max="8" width="12.875" style="65" customWidth="1"/>
    <col min="9" max="9" width="13.875" style="65" customWidth="1"/>
    <col min="10" max="16384" width="9.375" style="65" customWidth="1"/>
  </cols>
  <sheetData>
    <row r="1" spans="1:6" ht="23.25" customHeight="1" thickBot="1">
      <c r="A1" s="361"/>
      <c r="B1" s="88"/>
      <c r="C1" s="88"/>
      <c r="D1" s="88"/>
      <c r="E1" s="88"/>
      <c r="F1" s="83" t="s">
        <v>65</v>
      </c>
    </row>
    <row r="2" spans="1:6" s="73" customFormat="1" ht="48.75" customHeight="1" thickBot="1">
      <c r="A2" s="362" t="s">
        <v>74</v>
      </c>
      <c r="B2" s="363" t="s">
        <v>72</v>
      </c>
      <c r="C2" s="363" t="s">
        <v>73</v>
      </c>
      <c r="D2" s="363" t="s">
        <v>429</v>
      </c>
      <c r="E2" s="363" t="s">
        <v>245</v>
      </c>
      <c r="F2" s="84" t="s">
        <v>431</v>
      </c>
    </row>
    <row r="3" spans="1:6" s="88" customFormat="1" ht="15" customHeight="1" thickBot="1">
      <c r="A3" s="85">
        <v>1</v>
      </c>
      <c r="B3" s="86">
        <v>2</v>
      </c>
      <c r="C3" s="86">
        <v>3</v>
      </c>
      <c r="D3" s="86">
        <v>4</v>
      </c>
      <c r="E3" s="86">
        <v>5</v>
      </c>
      <c r="F3" s="87">
        <v>6</v>
      </c>
    </row>
    <row r="4" spans="1:6" ht="15.75" customHeight="1">
      <c r="A4" s="98"/>
      <c r="B4" s="99"/>
      <c r="C4" s="100"/>
      <c r="D4" s="99"/>
      <c r="E4" s="99"/>
      <c r="F4" s="101">
        <f aca="true" t="shared" si="0" ref="F4:F22">B4-D4-E4</f>
        <v>0</v>
      </c>
    </row>
    <row r="5" spans="1:6" ht="15.75" customHeight="1">
      <c r="A5" s="98"/>
      <c r="B5" s="99"/>
      <c r="C5" s="100"/>
      <c r="D5" s="99"/>
      <c r="E5" s="99"/>
      <c r="F5" s="101">
        <f t="shared" si="0"/>
        <v>0</v>
      </c>
    </row>
    <row r="6" spans="1:6" ht="15.75" customHeight="1">
      <c r="A6" s="98"/>
      <c r="B6" s="99"/>
      <c r="C6" s="100"/>
      <c r="D6" s="99"/>
      <c r="E6" s="99"/>
      <c r="F6" s="101">
        <f t="shared" si="0"/>
        <v>0</v>
      </c>
    </row>
    <row r="7" spans="1:6" ht="15.75" customHeight="1">
      <c r="A7" s="98"/>
      <c r="B7" s="99"/>
      <c r="C7" s="100"/>
      <c r="D7" s="99"/>
      <c r="E7" s="99"/>
      <c r="F7" s="101">
        <f t="shared" si="0"/>
        <v>0</v>
      </c>
    </row>
    <row r="8" spans="1:6" ht="15.75" customHeight="1">
      <c r="A8" s="98"/>
      <c r="B8" s="99"/>
      <c r="C8" s="100"/>
      <c r="D8" s="99"/>
      <c r="E8" s="99"/>
      <c r="F8" s="101">
        <f t="shared" si="0"/>
        <v>0</v>
      </c>
    </row>
    <row r="9" spans="1:6" ht="15.75" customHeight="1">
      <c r="A9" s="98"/>
      <c r="B9" s="99"/>
      <c r="C9" s="100"/>
      <c r="D9" s="99"/>
      <c r="E9" s="99"/>
      <c r="F9" s="101">
        <f t="shared" si="0"/>
        <v>0</v>
      </c>
    </row>
    <row r="10" spans="1:6" ht="15.75" customHeight="1">
      <c r="A10" s="98"/>
      <c r="B10" s="99"/>
      <c r="C10" s="100"/>
      <c r="D10" s="99"/>
      <c r="E10" s="99"/>
      <c r="F10" s="101">
        <f t="shared" si="0"/>
        <v>0</v>
      </c>
    </row>
    <row r="11" spans="1:6" ht="15.75" customHeight="1">
      <c r="A11" s="98"/>
      <c r="B11" s="99"/>
      <c r="C11" s="100"/>
      <c r="D11" s="99"/>
      <c r="E11" s="99"/>
      <c r="F11" s="101">
        <f t="shared" si="0"/>
        <v>0</v>
      </c>
    </row>
    <row r="12" spans="1:6" ht="15.75" customHeight="1">
      <c r="A12" s="98"/>
      <c r="B12" s="99"/>
      <c r="C12" s="100"/>
      <c r="D12" s="99"/>
      <c r="E12" s="99"/>
      <c r="F12" s="101">
        <f t="shared" si="0"/>
        <v>0</v>
      </c>
    </row>
    <row r="13" spans="1:6" ht="15.75" customHeight="1">
      <c r="A13" s="98"/>
      <c r="B13" s="99"/>
      <c r="C13" s="100"/>
      <c r="D13" s="99"/>
      <c r="E13" s="99"/>
      <c r="F13" s="101">
        <f t="shared" si="0"/>
        <v>0</v>
      </c>
    </row>
    <row r="14" spans="1:6" ht="15.75" customHeight="1">
      <c r="A14" s="98"/>
      <c r="B14" s="99"/>
      <c r="C14" s="100"/>
      <c r="D14" s="99"/>
      <c r="E14" s="99"/>
      <c r="F14" s="101">
        <f t="shared" si="0"/>
        <v>0</v>
      </c>
    </row>
    <row r="15" spans="1:6" ht="15.75" customHeight="1">
      <c r="A15" s="98"/>
      <c r="B15" s="99"/>
      <c r="C15" s="100"/>
      <c r="D15" s="99"/>
      <c r="E15" s="99"/>
      <c r="F15" s="101">
        <f t="shared" si="0"/>
        <v>0</v>
      </c>
    </row>
    <row r="16" spans="1:6" ht="15.75" customHeight="1">
      <c r="A16" s="98"/>
      <c r="B16" s="99"/>
      <c r="C16" s="100"/>
      <c r="D16" s="99"/>
      <c r="E16" s="99"/>
      <c r="F16" s="101">
        <f t="shared" si="0"/>
        <v>0</v>
      </c>
    </row>
    <row r="17" spans="1:6" ht="15.75" customHeight="1">
      <c r="A17" s="98"/>
      <c r="B17" s="99"/>
      <c r="C17" s="100"/>
      <c r="D17" s="99"/>
      <c r="E17" s="99"/>
      <c r="F17" s="101">
        <f t="shared" si="0"/>
        <v>0</v>
      </c>
    </row>
    <row r="18" spans="1:6" ht="15.75" customHeight="1">
      <c r="A18" s="98"/>
      <c r="B18" s="99"/>
      <c r="C18" s="100"/>
      <c r="D18" s="99"/>
      <c r="E18" s="99"/>
      <c r="F18" s="101">
        <f t="shared" si="0"/>
        <v>0</v>
      </c>
    </row>
    <row r="19" spans="1:6" ht="15.75" customHeight="1">
      <c r="A19" s="98"/>
      <c r="B19" s="99"/>
      <c r="C19" s="100"/>
      <c r="D19" s="99"/>
      <c r="E19" s="99"/>
      <c r="F19" s="101">
        <f t="shared" si="0"/>
        <v>0</v>
      </c>
    </row>
    <row r="20" spans="1:6" ht="15.75" customHeight="1">
      <c r="A20" s="98"/>
      <c r="B20" s="99"/>
      <c r="C20" s="100"/>
      <c r="D20" s="99"/>
      <c r="E20" s="99"/>
      <c r="F20" s="101">
        <f t="shared" si="0"/>
        <v>0</v>
      </c>
    </row>
    <row r="21" spans="1:6" ht="15.75" customHeight="1">
      <c r="A21" s="98"/>
      <c r="B21" s="99"/>
      <c r="C21" s="100"/>
      <c r="D21" s="99"/>
      <c r="E21" s="99"/>
      <c r="F21" s="101">
        <f t="shared" si="0"/>
        <v>0</v>
      </c>
    </row>
    <row r="22" spans="1:6" ht="15.75" customHeight="1" thickBot="1">
      <c r="A22" s="102"/>
      <c r="B22" s="103"/>
      <c r="C22" s="103"/>
      <c r="D22" s="103"/>
      <c r="E22" s="103"/>
      <c r="F22" s="104">
        <f t="shared" si="0"/>
        <v>0</v>
      </c>
    </row>
    <row r="23" spans="1:6" s="97" customFormat="1" ht="18" customHeight="1" thickBot="1">
      <c r="A23" s="364" t="s">
        <v>70</v>
      </c>
      <c r="B23" s="365">
        <f>SUM(B4:B22)</f>
        <v>0</v>
      </c>
      <c r="C23" s="186"/>
      <c r="D23" s="365">
        <f>SUM(D4:D22)</f>
        <v>0</v>
      </c>
      <c r="E23" s="365">
        <f>SUM(E4:E22)</f>
        <v>0</v>
      </c>
      <c r="F23" s="105">
        <f>SUM(F4:F22)</f>
        <v>0</v>
      </c>
    </row>
  </sheetData>
  <sheetProtection sheet="1" objects="1" scenarios="1"/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&amp;C&amp;"Times New Roman CE,Félkövér"&amp;12
Felújítási kiadások előirányzata felújításonként&amp;14 &amp;R&amp;"Times New Roman CE,Félkövér dőlt"&amp;12 &amp;11 8. melléklet a 1/2012. (II.29.) önkormányzati rendelethez&amp;"Times New Roman CE,Normál"&amp;10
   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D37"/>
  <sheetViews>
    <sheetView workbookViewId="0" topLeftCell="B1">
      <selection activeCell="J23" sqref="J23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</cols>
  <sheetData>
    <row r="1" spans="1:4" ht="15.75" thickBot="1">
      <c r="A1" s="381"/>
      <c r="B1" s="381"/>
      <c r="C1" s="659"/>
      <c r="D1" s="659"/>
    </row>
    <row r="2" spans="1:4" ht="42.75" customHeight="1" thickBot="1">
      <c r="A2" s="382" t="s">
        <v>76</v>
      </c>
      <c r="B2" s="383" t="s">
        <v>162</v>
      </c>
      <c r="C2" s="383" t="s">
        <v>163</v>
      </c>
      <c r="D2" s="384" t="s">
        <v>164</v>
      </c>
    </row>
    <row r="3" spans="1:4" ht="15.75" customHeight="1" thickTop="1">
      <c r="A3" s="603" t="s">
        <v>3</v>
      </c>
      <c r="B3" s="607" t="s">
        <v>571</v>
      </c>
      <c r="C3" s="608"/>
      <c r="D3" s="609">
        <v>5994</v>
      </c>
    </row>
    <row r="4" spans="1:4" ht="15.75" customHeight="1">
      <c r="A4" s="604" t="s">
        <v>4</v>
      </c>
      <c r="B4" s="610" t="s">
        <v>572</v>
      </c>
      <c r="C4" s="611"/>
      <c r="D4" s="612">
        <v>200</v>
      </c>
    </row>
    <row r="5" spans="1:4" ht="15.75" customHeight="1">
      <c r="A5" s="604" t="s">
        <v>5</v>
      </c>
      <c r="B5" s="610" t="s">
        <v>573</v>
      </c>
      <c r="C5" s="611"/>
      <c r="D5" s="612">
        <v>10</v>
      </c>
    </row>
    <row r="6" spans="1:4" ht="15.75" customHeight="1">
      <c r="A6" s="604" t="s">
        <v>6</v>
      </c>
      <c r="B6" s="610" t="s">
        <v>574</v>
      </c>
      <c r="C6" s="611"/>
      <c r="D6" s="612">
        <v>190</v>
      </c>
    </row>
    <row r="7" spans="1:4" ht="15.75" customHeight="1">
      <c r="A7" s="604" t="s">
        <v>7</v>
      </c>
      <c r="B7" s="610" t="s">
        <v>575</v>
      </c>
      <c r="C7" s="611"/>
      <c r="D7" s="612">
        <v>13</v>
      </c>
    </row>
    <row r="8" spans="1:4" ht="25.5">
      <c r="A8" s="604" t="s">
        <v>8</v>
      </c>
      <c r="B8" s="610" t="s">
        <v>576</v>
      </c>
      <c r="C8" s="611"/>
      <c r="D8" s="612">
        <v>0</v>
      </c>
    </row>
    <row r="9" spans="1:4" ht="15.75" customHeight="1">
      <c r="A9" s="604" t="s">
        <v>9</v>
      </c>
      <c r="B9" s="610" t="s">
        <v>577</v>
      </c>
      <c r="C9" s="611"/>
      <c r="D9" s="612">
        <v>0</v>
      </c>
    </row>
    <row r="10" spans="1:4" ht="15.75" customHeight="1">
      <c r="A10" s="604" t="s">
        <v>10</v>
      </c>
      <c r="B10" s="610" t="s">
        <v>578</v>
      </c>
      <c r="C10" s="611"/>
      <c r="D10" s="612">
        <v>20</v>
      </c>
    </row>
    <row r="11" spans="1:4" ht="15.75" customHeight="1">
      <c r="A11" s="604" t="s">
        <v>11</v>
      </c>
      <c r="B11" s="610" t="s">
        <v>579</v>
      </c>
      <c r="C11" s="611"/>
      <c r="D11" s="612">
        <v>741</v>
      </c>
    </row>
    <row r="12" spans="1:4" ht="15.75" customHeight="1">
      <c r="A12" s="604" t="s">
        <v>12</v>
      </c>
      <c r="B12" s="610" t="s">
        <v>580</v>
      </c>
      <c r="C12" s="611"/>
      <c r="D12" s="612">
        <v>360</v>
      </c>
    </row>
    <row r="13" spans="1:4" ht="15.75" customHeight="1">
      <c r="A13" s="385" t="s">
        <v>13</v>
      </c>
      <c r="B13" s="605"/>
      <c r="C13" s="605"/>
      <c r="D13" s="606"/>
    </row>
    <row r="14" spans="1:4" ht="15.75" customHeight="1">
      <c r="A14" s="385" t="s">
        <v>14</v>
      </c>
      <c r="B14" s="45"/>
      <c r="C14" s="45"/>
      <c r="D14" s="46"/>
    </row>
    <row r="15" spans="1:4" ht="15.75" customHeight="1">
      <c r="A15" s="385" t="s">
        <v>15</v>
      </c>
      <c r="B15" s="45"/>
      <c r="C15" s="45"/>
      <c r="D15" s="46"/>
    </row>
    <row r="16" spans="1:4" ht="15.75" customHeight="1">
      <c r="A16" s="385" t="s">
        <v>16</v>
      </c>
      <c r="B16" s="615" t="s">
        <v>618</v>
      </c>
      <c r="C16" s="47"/>
      <c r="D16" s="616"/>
    </row>
    <row r="17" spans="1:4" ht="15.75" customHeight="1">
      <c r="A17" s="604" t="s">
        <v>17</v>
      </c>
      <c r="B17" s="610" t="s">
        <v>605</v>
      </c>
      <c r="C17" s="45"/>
      <c r="D17" s="617">
        <v>100</v>
      </c>
    </row>
    <row r="18" spans="1:4" ht="15.75" customHeight="1">
      <c r="A18" s="604" t="s">
        <v>18</v>
      </c>
      <c r="B18" s="610" t="s">
        <v>617</v>
      </c>
      <c r="C18" s="45"/>
      <c r="D18" s="617">
        <v>821</v>
      </c>
    </row>
    <row r="19" spans="1:4" ht="15.75" customHeight="1">
      <c r="A19" s="604" t="s">
        <v>19</v>
      </c>
      <c r="B19" s="610" t="s">
        <v>606</v>
      </c>
      <c r="C19" s="45"/>
      <c r="D19" s="617">
        <v>920</v>
      </c>
    </row>
    <row r="20" spans="1:4" ht="15.75" customHeight="1">
      <c r="A20" s="604" t="s">
        <v>20</v>
      </c>
      <c r="B20" s="610" t="s">
        <v>607</v>
      </c>
      <c r="C20" s="45"/>
      <c r="D20" s="617">
        <v>23</v>
      </c>
    </row>
    <row r="21" spans="1:4" ht="15.75" customHeight="1">
      <c r="A21" s="604" t="s">
        <v>21</v>
      </c>
      <c r="B21" s="610" t="s">
        <v>608</v>
      </c>
      <c r="C21" s="45"/>
      <c r="D21" s="617">
        <v>50</v>
      </c>
    </row>
    <row r="22" spans="1:4" ht="15.75" customHeight="1">
      <c r="A22" s="604" t="s">
        <v>22</v>
      </c>
      <c r="B22" s="610" t="s">
        <v>609</v>
      </c>
      <c r="C22" s="45"/>
      <c r="D22" s="617">
        <v>360</v>
      </c>
    </row>
    <row r="23" spans="1:4" ht="24" customHeight="1">
      <c r="A23" s="604" t="s">
        <v>23</v>
      </c>
      <c r="B23" s="610" t="s">
        <v>610</v>
      </c>
      <c r="C23" s="45"/>
      <c r="D23" s="617">
        <v>151</v>
      </c>
    </row>
    <row r="24" spans="1:4" ht="15.75" customHeight="1">
      <c r="A24" s="604" t="s">
        <v>24</v>
      </c>
      <c r="B24" s="610" t="s">
        <v>611</v>
      </c>
      <c r="C24" s="618"/>
      <c r="D24" s="619">
        <v>220</v>
      </c>
    </row>
    <row r="25" spans="1:4" ht="15.75" customHeight="1">
      <c r="A25" s="604" t="s">
        <v>25</v>
      </c>
      <c r="B25" s="610" t="s">
        <v>612</v>
      </c>
      <c r="C25" s="618"/>
      <c r="D25" s="619">
        <v>100</v>
      </c>
    </row>
    <row r="26" spans="1:4" ht="15.75" customHeight="1">
      <c r="A26" s="604" t="s">
        <v>26</v>
      </c>
      <c r="B26" s="610" t="s">
        <v>613</v>
      </c>
      <c r="C26" s="618"/>
      <c r="D26" s="619">
        <v>250</v>
      </c>
    </row>
    <row r="27" spans="1:4" ht="15.75" customHeight="1">
      <c r="A27" s="604" t="s">
        <v>27</v>
      </c>
      <c r="B27" s="610" t="s">
        <v>619</v>
      </c>
      <c r="C27" s="618"/>
      <c r="D27" s="619">
        <v>566</v>
      </c>
    </row>
    <row r="28" spans="1:4" ht="15.75" customHeight="1">
      <c r="A28" s="604" t="s">
        <v>28</v>
      </c>
      <c r="B28" s="610" t="s">
        <v>614</v>
      </c>
      <c r="C28" s="618"/>
      <c r="D28" s="619">
        <v>250</v>
      </c>
    </row>
    <row r="29" spans="1:4" ht="15.75" customHeight="1">
      <c r="A29" s="604" t="s">
        <v>29</v>
      </c>
      <c r="B29" s="610" t="s">
        <v>615</v>
      </c>
      <c r="C29" s="618"/>
      <c r="D29" s="617">
        <v>150</v>
      </c>
    </row>
    <row r="30" spans="1:4" ht="15.75" customHeight="1">
      <c r="A30" s="604" t="s">
        <v>30</v>
      </c>
      <c r="B30" s="624" t="s">
        <v>621</v>
      </c>
      <c r="C30" s="618"/>
      <c r="D30" s="620">
        <v>70</v>
      </c>
    </row>
    <row r="31" spans="1:4" ht="15.75" customHeight="1">
      <c r="A31" s="604" t="s">
        <v>31</v>
      </c>
      <c r="B31" s="621" t="s">
        <v>616</v>
      </c>
      <c r="C31" s="618"/>
      <c r="D31" s="622">
        <v>39</v>
      </c>
    </row>
    <row r="32" spans="1:4" ht="15.75" customHeight="1">
      <c r="A32" s="385" t="s">
        <v>165</v>
      </c>
      <c r="B32" s="45"/>
      <c r="C32" s="45"/>
      <c r="D32" s="146"/>
    </row>
    <row r="33" spans="1:4" ht="15.75" customHeight="1">
      <c r="A33" s="385" t="s">
        <v>166</v>
      </c>
      <c r="B33" s="45"/>
      <c r="C33" s="45"/>
      <c r="D33" s="146"/>
    </row>
    <row r="34" spans="1:4" ht="15.75" customHeight="1">
      <c r="A34" s="385" t="s">
        <v>167</v>
      </c>
      <c r="B34" s="45"/>
      <c r="C34" s="45"/>
      <c r="D34" s="146"/>
    </row>
    <row r="35" spans="1:4" ht="15.75" customHeight="1" thickBot="1">
      <c r="A35" s="386" t="s">
        <v>168</v>
      </c>
      <c r="B35" s="47"/>
      <c r="C35" s="47"/>
      <c r="D35" s="147"/>
    </row>
    <row r="36" spans="1:4" ht="15.75" customHeight="1" thickBot="1">
      <c r="A36" s="660" t="s">
        <v>42</v>
      </c>
      <c r="B36" s="661"/>
      <c r="C36" s="387"/>
      <c r="D36" s="388">
        <f>SUM(D3:D35)</f>
        <v>11598</v>
      </c>
    </row>
    <row r="37" ht="12.75">
      <c r="A37" t="s">
        <v>432</v>
      </c>
    </row>
  </sheetData>
  <sheetProtection/>
  <mergeCells count="2">
    <mergeCell ref="C1:D1"/>
    <mergeCell ref="A36:B36"/>
  </mergeCells>
  <conditionalFormatting sqref="D36">
    <cfRule type="cellIs" priority="1" dxfId="4" operator="equal" stopIfTrue="1">
      <formula>0</formula>
    </cfRule>
  </conditionalFormatting>
  <printOptions horizontalCentered="1"/>
  <pageMargins left="0.7874015748031497" right="0.7874015748031497" top="1.57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K I M U T A T Á S
a 2012. évi céljelleggel nyújtott támogatásokról&amp;R&amp;"Times New Roman CE,Félkövér dőlt"&amp;11 9. melléklet a 1/2012. (II.29)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H52"/>
  <sheetViews>
    <sheetView workbookViewId="0" topLeftCell="A1">
      <selection activeCell="I49" sqref="I49"/>
    </sheetView>
  </sheetViews>
  <sheetFormatPr defaultColWidth="9.00390625" defaultRowHeight="12.75"/>
  <cols>
    <col min="1" max="1" width="38.625" style="77" customWidth="1"/>
    <col min="2" max="5" width="13.875" style="77" customWidth="1"/>
    <col min="6" max="16384" width="9.375" style="77" customWidth="1"/>
  </cols>
  <sheetData>
    <row r="1" spans="1:5" ht="12.75">
      <c r="A1" s="389"/>
      <c r="B1" s="389"/>
      <c r="C1" s="389"/>
      <c r="D1" s="389"/>
      <c r="E1" s="389"/>
    </row>
    <row r="2" spans="1:5" ht="15.75">
      <c r="A2" s="390" t="s">
        <v>177</v>
      </c>
      <c r="B2" s="683"/>
      <c r="C2" s="683"/>
      <c r="D2" s="683"/>
      <c r="E2" s="683"/>
    </row>
    <row r="3" spans="1:5" ht="14.25" thickBot="1">
      <c r="A3" s="389"/>
      <c r="B3" s="389"/>
      <c r="C3" s="389"/>
      <c r="D3" s="684" t="s">
        <v>170</v>
      </c>
      <c r="E3" s="684"/>
    </row>
    <row r="4" spans="1:5" ht="15" customHeight="1" thickBot="1">
      <c r="A4" s="391" t="s">
        <v>169</v>
      </c>
      <c r="B4" s="392" t="s">
        <v>224</v>
      </c>
      <c r="C4" s="392" t="s">
        <v>244</v>
      </c>
      <c r="D4" s="392" t="s">
        <v>433</v>
      </c>
      <c r="E4" s="393" t="s">
        <v>37</v>
      </c>
    </row>
    <row r="5" spans="1:5" ht="12.75">
      <c r="A5" s="394" t="s">
        <v>171</v>
      </c>
      <c r="B5" s="149"/>
      <c r="C5" s="149"/>
      <c r="D5" s="149"/>
      <c r="E5" s="395">
        <f aca="true" t="shared" si="0" ref="E5:E11">SUM(B5:D5)</f>
        <v>0</v>
      </c>
    </row>
    <row r="6" spans="1:5" ht="12.75">
      <c r="A6" s="396" t="s">
        <v>187</v>
      </c>
      <c r="B6" s="150"/>
      <c r="C6" s="150"/>
      <c r="D6" s="150"/>
      <c r="E6" s="397">
        <f t="shared" si="0"/>
        <v>0</v>
      </c>
    </row>
    <row r="7" spans="1:5" ht="12.75">
      <c r="A7" s="398" t="s">
        <v>172</v>
      </c>
      <c r="B7" s="151"/>
      <c r="C7" s="151"/>
      <c r="D7" s="151"/>
      <c r="E7" s="399">
        <f t="shared" si="0"/>
        <v>0</v>
      </c>
    </row>
    <row r="8" spans="1:5" ht="12.75">
      <c r="A8" s="398" t="s">
        <v>190</v>
      </c>
      <c r="B8" s="151"/>
      <c r="C8" s="151"/>
      <c r="D8" s="151"/>
      <c r="E8" s="399">
        <f t="shared" si="0"/>
        <v>0</v>
      </c>
    </row>
    <row r="9" spans="1:5" ht="12.75">
      <c r="A9" s="398" t="s">
        <v>173</v>
      </c>
      <c r="B9" s="151"/>
      <c r="C9" s="151"/>
      <c r="D9" s="151"/>
      <c r="E9" s="399">
        <f t="shared" si="0"/>
        <v>0</v>
      </c>
    </row>
    <row r="10" spans="1:5" ht="12.75">
      <c r="A10" s="398" t="s">
        <v>174</v>
      </c>
      <c r="B10" s="151"/>
      <c r="C10" s="151"/>
      <c r="D10" s="151"/>
      <c r="E10" s="399">
        <f t="shared" si="0"/>
        <v>0</v>
      </c>
    </row>
    <row r="11" spans="1:5" ht="13.5" thickBot="1">
      <c r="A11" s="152"/>
      <c r="B11" s="153"/>
      <c r="C11" s="153"/>
      <c r="D11" s="153"/>
      <c r="E11" s="399">
        <f t="shared" si="0"/>
        <v>0</v>
      </c>
    </row>
    <row r="12" spans="1:5" ht="13.5" thickBot="1">
      <c r="A12" s="400" t="s">
        <v>176</v>
      </c>
      <c r="B12" s="401">
        <f>B5+SUM(B7:B11)</f>
        <v>0</v>
      </c>
      <c r="C12" s="401">
        <f>C5+SUM(C7:C11)</f>
        <v>0</v>
      </c>
      <c r="D12" s="401">
        <f>D5+SUM(D7:D11)</f>
        <v>0</v>
      </c>
      <c r="E12" s="402">
        <f>E5+SUM(E7:E11)</f>
        <v>0</v>
      </c>
    </row>
    <row r="13" spans="1:5" ht="13.5" thickBot="1">
      <c r="A13" s="82"/>
      <c r="B13" s="82"/>
      <c r="C13" s="82"/>
      <c r="D13" s="82"/>
      <c r="E13" s="82"/>
    </row>
    <row r="14" spans="1:5" ht="15" customHeight="1" thickBot="1">
      <c r="A14" s="391" t="s">
        <v>175</v>
      </c>
      <c r="B14" s="392" t="s">
        <v>224</v>
      </c>
      <c r="C14" s="392" t="s">
        <v>244</v>
      </c>
      <c r="D14" s="392" t="s">
        <v>433</v>
      </c>
      <c r="E14" s="393" t="s">
        <v>37</v>
      </c>
    </row>
    <row r="15" spans="1:5" ht="12.75">
      <c r="A15" s="394" t="s">
        <v>183</v>
      </c>
      <c r="B15" s="149"/>
      <c r="C15" s="149"/>
      <c r="D15" s="149"/>
      <c r="E15" s="395">
        <f aca="true" t="shared" si="1" ref="E15:E21">SUM(B15:D15)</f>
        <v>0</v>
      </c>
    </row>
    <row r="16" spans="1:5" ht="12.75">
      <c r="A16" s="403" t="s">
        <v>184</v>
      </c>
      <c r="B16" s="151"/>
      <c r="C16" s="151"/>
      <c r="D16" s="151"/>
      <c r="E16" s="399">
        <f t="shared" si="1"/>
        <v>0</v>
      </c>
    </row>
    <row r="17" spans="1:5" ht="12.75">
      <c r="A17" s="398" t="s">
        <v>185</v>
      </c>
      <c r="B17" s="151"/>
      <c r="C17" s="151"/>
      <c r="D17" s="151"/>
      <c r="E17" s="399">
        <f t="shared" si="1"/>
        <v>0</v>
      </c>
    </row>
    <row r="18" spans="1:5" ht="12.75">
      <c r="A18" s="398" t="s">
        <v>186</v>
      </c>
      <c r="B18" s="151"/>
      <c r="C18" s="151"/>
      <c r="D18" s="151"/>
      <c r="E18" s="399">
        <f t="shared" si="1"/>
        <v>0</v>
      </c>
    </row>
    <row r="19" spans="1:5" ht="12.75">
      <c r="A19" s="154"/>
      <c r="B19" s="151"/>
      <c r="C19" s="151"/>
      <c r="D19" s="151"/>
      <c r="E19" s="399">
        <f t="shared" si="1"/>
        <v>0</v>
      </c>
    </row>
    <row r="20" spans="1:5" ht="12.75">
      <c r="A20" s="154"/>
      <c r="B20" s="151"/>
      <c r="C20" s="151"/>
      <c r="D20" s="151"/>
      <c r="E20" s="399">
        <f t="shared" si="1"/>
        <v>0</v>
      </c>
    </row>
    <row r="21" spans="1:5" ht="13.5" thickBot="1">
      <c r="A21" s="152"/>
      <c r="B21" s="153"/>
      <c r="C21" s="153"/>
      <c r="D21" s="153"/>
      <c r="E21" s="399">
        <f t="shared" si="1"/>
        <v>0</v>
      </c>
    </row>
    <row r="22" spans="1:5" ht="13.5" thickBot="1">
      <c r="A22" s="400" t="s">
        <v>42</v>
      </c>
      <c r="B22" s="401">
        <f>SUM(B15:B21)</f>
        <v>0</v>
      </c>
      <c r="C22" s="401">
        <f>SUM(C15:C21)</f>
        <v>0</v>
      </c>
      <c r="D22" s="401">
        <f>SUM(D15:D21)</f>
        <v>0</v>
      </c>
      <c r="E22" s="402">
        <f>SUM(E15:E21)</f>
        <v>0</v>
      </c>
    </row>
    <row r="23" spans="1:5" ht="12.75">
      <c r="A23" s="389"/>
      <c r="B23" s="389"/>
      <c r="C23" s="389"/>
      <c r="D23" s="389"/>
      <c r="E23" s="389"/>
    </row>
    <row r="24" spans="1:5" ht="12.75">
      <c r="A24" s="389"/>
      <c r="B24" s="389"/>
      <c r="C24" s="389"/>
      <c r="D24" s="389"/>
      <c r="E24" s="389"/>
    </row>
    <row r="25" spans="1:5" ht="15.75">
      <c r="A25" s="390" t="s">
        <v>177</v>
      </c>
      <c r="B25" s="683"/>
      <c r="C25" s="683"/>
      <c r="D25" s="683"/>
      <c r="E25" s="683"/>
    </row>
    <row r="26" spans="1:5" ht="14.25" thickBot="1">
      <c r="A26" s="389"/>
      <c r="B26" s="389"/>
      <c r="C26" s="389"/>
      <c r="D26" s="684" t="s">
        <v>170</v>
      </c>
      <c r="E26" s="684"/>
    </row>
    <row r="27" spans="1:5" ht="13.5" thickBot="1">
      <c r="A27" s="391" t="s">
        <v>169</v>
      </c>
      <c r="B27" s="392" t="s">
        <v>224</v>
      </c>
      <c r="C27" s="392" t="s">
        <v>244</v>
      </c>
      <c r="D27" s="392" t="s">
        <v>433</v>
      </c>
      <c r="E27" s="393" t="s">
        <v>37</v>
      </c>
    </row>
    <row r="28" spans="1:5" ht="12.75">
      <c r="A28" s="394" t="s">
        <v>171</v>
      </c>
      <c r="B28" s="149"/>
      <c r="C28" s="149"/>
      <c r="D28" s="149"/>
      <c r="E28" s="395">
        <f aca="true" t="shared" si="2" ref="E28:E34">SUM(B28:D28)</f>
        <v>0</v>
      </c>
    </row>
    <row r="29" spans="1:5" ht="12.75">
      <c r="A29" s="396" t="s">
        <v>187</v>
      </c>
      <c r="B29" s="150"/>
      <c r="C29" s="150"/>
      <c r="D29" s="150"/>
      <c r="E29" s="397">
        <f t="shared" si="2"/>
        <v>0</v>
      </c>
    </row>
    <row r="30" spans="1:5" ht="12.75">
      <c r="A30" s="398" t="s">
        <v>172</v>
      </c>
      <c r="B30" s="151"/>
      <c r="C30" s="151"/>
      <c r="D30" s="151"/>
      <c r="E30" s="399">
        <f t="shared" si="2"/>
        <v>0</v>
      </c>
    </row>
    <row r="31" spans="1:5" ht="12.75">
      <c r="A31" s="398" t="s">
        <v>190</v>
      </c>
      <c r="B31" s="151"/>
      <c r="C31" s="151"/>
      <c r="D31" s="151"/>
      <c r="E31" s="399">
        <f t="shared" si="2"/>
        <v>0</v>
      </c>
    </row>
    <row r="32" spans="1:5" ht="12.75">
      <c r="A32" s="398" t="s">
        <v>173</v>
      </c>
      <c r="B32" s="151"/>
      <c r="C32" s="151"/>
      <c r="D32" s="151"/>
      <c r="E32" s="399">
        <f t="shared" si="2"/>
        <v>0</v>
      </c>
    </row>
    <row r="33" spans="1:5" ht="12.75">
      <c r="A33" s="398" t="s">
        <v>174</v>
      </c>
      <c r="B33" s="151"/>
      <c r="C33" s="151"/>
      <c r="D33" s="151"/>
      <c r="E33" s="399">
        <f t="shared" si="2"/>
        <v>0</v>
      </c>
    </row>
    <row r="34" spans="1:5" ht="13.5" thickBot="1">
      <c r="A34" s="152"/>
      <c r="B34" s="153"/>
      <c r="C34" s="153"/>
      <c r="D34" s="153"/>
      <c r="E34" s="399">
        <f t="shared" si="2"/>
        <v>0</v>
      </c>
    </row>
    <row r="35" spans="1:5" ht="13.5" thickBot="1">
      <c r="A35" s="400" t="s">
        <v>176</v>
      </c>
      <c r="B35" s="401">
        <f>B28+SUM(B30:B34)</f>
        <v>0</v>
      </c>
      <c r="C35" s="401">
        <f>C28+SUM(C30:C34)</f>
        <v>0</v>
      </c>
      <c r="D35" s="401">
        <f>D28+SUM(D30:D34)</f>
        <v>0</v>
      </c>
      <c r="E35" s="402">
        <f>E28+SUM(E30:E34)</f>
        <v>0</v>
      </c>
    </row>
    <row r="36" spans="1:5" ht="13.5" thickBot="1">
      <c r="A36" s="82"/>
      <c r="B36" s="82"/>
      <c r="C36" s="82"/>
      <c r="D36" s="82"/>
      <c r="E36" s="82"/>
    </row>
    <row r="37" spans="1:5" ht="13.5" thickBot="1">
      <c r="A37" s="391" t="s">
        <v>175</v>
      </c>
      <c r="B37" s="392" t="s">
        <v>224</v>
      </c>
      <c r="C37" s="392" t="s">
        <v>244</v>
      </c>
      <c r="D37" s="392" t="s">
        <v>433</v>
      </c>
      <c r="E37" s="393" t="s">
        <v>37</v>
      </c>
    </row>
    <row r="38" spans="1:5" ht="12.75">
      <c r="A38" s="394" t="s">
        <v>183</v>
      </c>
      <c r="B38" s="149"/>
      <c r="C38" s="149"/>
      <c r="D38" s="149"/>
      <c r="E38" s="395">
        <f aca="true" t="shared" si="3" ref="E38:E44">SUM(B38:D38)</f>
        <v>0</v>
      </c>
    </row>
    <row r="39" spans="1:5" ht="12.75">
      <c r="A39" s="403" t="s">
        <v>184</v>
      </c>
      <c r="B39" s="151"/>
      <c r="C39" s="151"/>
      <c r="D39" s="151"/>
      <c r="E39" s="399">
        <f t="shared" si="3"/>
        <v>0</v>
      </c>
    </row>
    <row r="40" spans="1:5" ht="12.75">
      <c r="A40" s="398" t="s">
        <v>185</v>
      </c>
      <c r="B40" s="151"/>
      <c r="C40" s="151"/>
      <c r="D40" s="151"/>
      <c r="E40" s="399">
        <f t="shared" si="3"/>
        <v>0</v>
      </c>
    </row>
    <row r="41" spans="1:5" ht="12.75">
      <c r="A41" s="398" t="s">
        <v>186</v>
      </c>
      <c r="B41" s="151"/>
      <c r="C41" s="151"/>
      <c r="D41" s="151"/>
      <c r="E41" s="399">
        <f t="shared" si="3"/>
        <v>0</v>
      </c>
    </row>
    <row r="42" spans="1:5" ht="12.75">
      <c r="A42" s="154"/>
      <c r="B42" s="151"/>
      <c r="C42" s="151"/>
      <c r="D42" s="151"/>
      <c r="E42" s="399">
        <f t="shared" si="3"/>
        <v>0</v>
      </c>
    </row>
    <row r="43" spans="1:5" ht="12.75">
      <c r="A43" s="154"/>
      <c r="B43" s="151"/>
      <c r="C43" s="151"/>
      <c r="D43" s="151"/>
      <c r="E43" s="399">
        <f t="shared" si="3"/>
        <v>0</v>
      </c>
    </row>
    <row r="44" spans="1:5" ht="13.5" thickBot="1">
      <c r="A44" s="152"/>
      <c r="B44" s="153"/>
      <c r="C44" s="153"/>
      <c r="D44" s="153"/>
      <c r="E44" s="399">
        <f t="shared" si="3"/>
        <v>0</v>
      </c>
    </row>
    <row r="45" spans="1:5" ht="13.5" thickBot="1">
      <c r="A45" s="400" t="s">
        <v>42</v>
      </c>
      <c r="B45" s="401">
        <f>SUM(B38:B44)</f>
        <v>0</v>
      </c>
      <c r="C45" s="401">
        <f>SUM(C38:C44)</f>
        <v>0</v>
      </c>
      <c r="D45" s="401">
        <f>SUM(D38:D44)</f>
        <v>0</v>
      </c>
      <c r="E45" s="402">
        <f>SUM(E38:E44)</f>
        <v>0</v>
      </c>
    </row>
    <row r="46" spans="1:5" ht="12.75">
      <c r="A46" s="389"/>
      <c r="B46" s="389"/>
      <c r="C46" s="389"/>
      <c r="D46" s="389"/>
      <c r="E46" s="389"/>
    </row>
    <row r="47" spans="1:5" ht="15.75">
      <c r="A47" s="682" t="s">
        <v>434</v>
      </c>
      <c r="B47" s="682"/>
      <c r="C47" s="682"/>
      <c r="D47" s="682"/>
      <c r="E47" s="682"/>
    </row>
    <row r="48" spans="1:5" ht="13.5" thickBot="1">
      <c r="A48" s="389"/>
      <c r="B48" s="389"/>
      <c r="C48" s="389"/>
      <c r="D48" s="389"/>
      <c r="E48" s="389"/>
    </row>
    <row r="49" spans="1:8" ht="13.5" thickBot="1">
      <c r="A49" s="666" t="s">
        <v>178</v>
      </c>
      <c r="B49" s="667"/>
      <c r="C49" s="668"/>
      <c r="D49" s="664" t="s">
        <v>191</v>
      </c>
      <c r="E49" s="665"/>
      <c r="H49" s="78"/>
    </row>
    <row r="50" spans="1:5" ht="12.75">
      <c r="A50" s="669"/>
      <c r="B50" s="670"/>
      <c r="C50" s="671"/>
      <c r="D50" s="678"/>
      <c r="E50" s="679"/>
    </row>
    <row r="51" spans="1:5" ht="13.5" thickBot="1">
      <c r="A51" s="672"/>
      <c r="B51" s="673"/>
      <c r="C51" s="674"/>
      <c r="D51" s="680"/>
      <c r="E51" s="681"/>
    </row>
    <row r="52" spans="1:5" ht="13.5" thickBot="1">
      <c r="A52" s="675" t="s">
        <v>42</v>
      </c>
      <c r="B52" s="676"/>
      <c r="C52" s="677"/>
      <c r="D52" s="662">
        <f>SUM(D50:E51)</f>
        <v>0</v>
      </c>
      <c r="E52" s="663"/>
    </row>
  </sheetData>
  <sheetProtection sheet="1" objects="1" scenarios="1"/>
  <mergeCells count="13">
    <mergeCell ref="A47:E47"/>
    <mergeCell ref="B2:E2"/>
    <mergeCell ref="B25:E25"/>
    <mergeCell ref="D3:E3"/>
    <mergeCell ref="D26:E26"/>
    <mergeCell ref="D52:E52"/>
    <mergeCell ref="D49:E49"/>
    <mergeCell ref="A49:C49"/>
    <mergeCell ref="A50:C50"/>
    <mergeCell ref="A51:C51"/>
    <mergeCell ref="A52:C52"/>
    <mergeCell ref="D50:E50"/>
    <mergeCell ref="D51:E51"/>
  </mergeCells>
  <conditionalFormatting sqref="E5:E12 B12:D12 B22:E22 E15:E21 E28:E35 B35:D35 E38:E45 B45:D45 D52:E52">
    <cfRule type="cellIs" priority="1" dxfId="4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10. melléklet a 1/2012. (II.29.)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L105"/>
  <sheetViews>
    <sheetView workbookViewId="0" topLeftCell="A1">
      <selection activeCell="H36" sqref="H36"/>
    </sheetView>
  </sheetViews>
  <sheetFormatPr defaultColWidth="9.00390625" defaultRowHeight="12.75"/>
  <cols>
    <col min="1" max="1" width="9.625" style="4" customWidth="1"/>
    <col min="2" max="2" width="9.625" style="5" customWidth="1"/>
    <col min="3" max="3" width="72.00390625" style="5" customWidth="1"/>
    <col min="4" max="4" width="25.00390625" style="5" customWidth="1"/>
    <col min="5" max="16384" width="9.375" style="5" customWidth="1"/>
  </cols>
  <sheetData>
    <row r="1" spans="1:4" s="3" customFormat="1" ht="21" customHeight="1" thickBot="1">
      <c r="A1" s="404"/>
      <c r="B1" s="405"/>
      <c r="C1" s="406"/>
      <c r="D1" s="465" t="s">
        <v>529</v>
      </c>
    </row>
    <row r="2" spans="1:4" s="155" customFormat="1" ht="25.5" customHeight="1">
      <c r="A2" s="685" t="s">
        <v>514</v>
      </c>
      <c r="B2" s="686"/>
      <c r="C2" s="462" t="s">
        <v>513</v>
      </c>
      <c r="D2" s="407" t="s">
        <v>43</v>
      </c>
    </row>
    <row r="3" spans="1:4" s="155" customFormat="1" ht="16.5" thickBot="1">
      <c r="A3" s="408" t="s">
        <v>436</v>
      </c>
      <c r="B3" s="409"/>
      <c r="C3" s="463" t="s">
        <v>44</v>
      </c>
      <c r="D3" s="464" t="s">
        <v>45</v>
      </c>
    </row>
    <row r="4" spans="1:4" s="156" customFormat="1" ht="15.75" customHeight="1" thickBot="1">
      <c r="A4" s="410"/>
      <c r="B4" s="410"/>
      <c r="C4" s="410"/>
      <c r="D4" s="411" t="s">
        <v>46</v>
      </c>
    </row>
    <row r="5" spans="1:4" ht="13.5" thickBot="1">
      <c r="A5" s="687" t="s">
        <v>438</v>
      </c>
      <c r="B5" s="688"/>
      <c r="C5" s="412" t="s">
        <v>47</v>
      </c>
      <c r="D5" s="413" t="s">
        <v>48</v>
      </c>
    </row>
    <row r="6" spans="1:4" s="106" customFormat="1" ht="12.75" customHeight="1" thickBot="1">
      <c r="A6" s="369">
        <v>1</v>
      </c>
      <c r="B6" s="370">
        <v>2</v>
      </c>
      <c r="C6" s="370">
        <v>3</v>
      </c>
      <c r="D6" s="371">
        <v>4</v>
      </c>
    </row>
    <row r="7" spans="1:4" s="106" customFormat="1" ht="15.75" customHeight="1" thickBot="1">
      <c r="A7" s="414"/>
      <c r="B7" s="415"/>
      <c r="C7" s="415" t="s">
        <v>49</v>
      </c>
      <c r="D7" s="416"/>
    </row>
    <row r="8" spans="1:4" s="106" customFormat="1" ht="12" customHeight="1" thickBot="1">
      <c r="A8" s="369" t="s">
        <v>3</v>
      </c>
      <c r="B8" s="417"/>
      <c r="C8" s="418" t="s">
        <v>439</v>
      </c>
      <c r="D8" s="220">
        <f>+D9+D16</f>
        <v>0</v>
      </c>
    </row>
    <row r="9" spans="1:4" s="157" customFormat="1" ht="12" customHeight="1" thickBot="1">
      <c r="A9" s="369" t="s">
        <v>4</v>
      </c>
      <c r="B9" s="417"/>
      <c r="C9" s="418" t="s">
        <v>440</v>
      </c>
      <c r="D9" s="220">
        <f>SUM(D10:D15)</f>
        <v>0</v>
      </c>
    </row>
    <row r="10" spans="1:4" s="158" customFormat="1" ht="12" customHeight="1">
      <c r="A10" s="419"/>
      <c r="B10" s="420" t="s">
        <v>132</v>
      </c>
      <c r="C10" s="421" t="s">
        <v>51</v>
      </c>
      <c r="D10" s="35"/>
    </row>
    <row r="11" spans="1:4" s="158" customFormat="1" ht="12" customHeight="1">
      <c r="A11" s="419"/>
      <c r="B11" s="420" t="s">
        <v>133</v>
      </c>
      <c r="C11" s="421" t="s">
        <v>93</v>
      </c>
      <c r="D11" s="35"/>
    </row>
    <row r="12" spans="1:4" s="158" customFormat="1" ht="12" customHeight="1">
      <c r="A12" s="419"/>
      <c r="B12" s="420" t="s">
        <v>134</v>
      </c>
      <c r="C12" s="421" t="s">
        <v>52</v>
      </c>
      <c r="D12" s="35"/>
    </row>
    <row r="13" spans="1:4" s="158" customFormat="1" ht="12" customHeight="1">
      <c r="A13" s="419"/>
      <c r="B13" s="420" t="s">
        <v>135</v>
      </c>
      <c r="C13" s="421" t="s">
        <v>248</v>
      </c>
      <c r="D13" s="35"/>
    </row>
    <row r="14" spans="1:4" s="158" customFormat="1" ht="12" customHeight="1">
      <c r="A14" s="419"/>
      <c r="B14" s="420" t="s">
        <v>136</v>
      </c>
      <c r="C14" s="421" t="s">
        <v>412</v>
      </c>
      <c r="D14" s="35"/>
    </row>
    <row r="15" spans="1:4" s="158" customFormat="1" ht="12" customHeight="1" thickBot="1">
      <c r="A15" s="419"/>
      <c r="B15" s="420" t="s">
        <v>146</v>
      </c>
      <c r="C15" s="421" t="s">
        <v>250</v>
      </c>
      <c r="D15" s="35"/>
    </row>
    <row r="16" spans="1:4" s="157" customFormat="1" ht="12" customHeight="1" thickBot="1">
      <c r="A16" s="369" t="s">
        <v>5</v>
      </c>
      <c r="B16" s="417"/>
      <c r="C16" s="418" t="s">
        <v>251</v>
      </c>
      <c r="D16" s="220">
        <f>SUM(D17:D24)</f>
        <v>0</v>
      </c>
    </row>
    <row r="17" spans="1:4" s="157" customFormat="1" ht="12" customHeight="1">
      <c r="A17" s="422"/>
      <c r="B17" s="420" t="s">
        <v>104</v>
      </c>
      <c r="C17" s="14" t="s">
        <v>256</v>
      </c>
      <c r="D17" s="36"/>
    </row>
    <row r="18" spans="1:4" s="157" customFormat="1" ht="12" customHeight="1">
      <c r="A18" s="419"/>
      <c r="B18" s="420" t="s">
        <v>105</v>
      </c>
      <c r="C18" s="10" t="s">
        <v>257</v>
      </c>
      <c r="D18" s="35"/>
    </row>
    <row r="19" spans="1:4" s="157" customFormat="1" ht="12" customHeight="1">
      <c r="A19" s="419"/>
      <c r="B19" s="420" t="s">
        <v>106</v>
      </c>
      <c r="C19" s="10" t="s">
        <v>258</v>
      </c>
      <c r="D19" s="35"/>
    </row>
    <row r="20" spans="1:4" s="157" customFormat="1" ht="12" customHeight="1">
      <c r="A20" s="419"/>
      <c r="B20" s="420" t="s">
        <v>107</v>
      </c>
      <c r="C20" s="10" t="s">
        <v>259</v>
      </c>
      <c r="D20" s="35"/>
    </row>
    <row r="21" spans="1:4" s="157" customFormat="1" ht="12" customHeight="1">
      <c r="A21" s="419"/>
      <c r="B21" s="420" t="s">
        <v>252</v>
      </c>
      <c r="C21" s="9" t="s">
        <v>260</v>
      </c>
      <c r="D21" s="35"/>
    </row>
    <row r="22" spans="1:4" s="157" customFormat="1" ht="12" customHeight="1">
      <c r="A22" s="424"/>
      <c r="B22" s="420" t="s">
        <v>253</v>
      </c>
      <c r="C22" s="10" t="s">
        <v>261</v>
      </c>
      <c r="D22" s="37"/>
    </row>
    <row r="23" spans="1:4" s="158" customFormat="1" ht="12" customHeight="1">
      <c r="A23" s="419"/>
      <c r="B23" s="420" t="s">
        <v>254</v>
      </c>
      <c r="C23" s="10" t="s">
        <v>262</v>
      </c>
      <c r="D23" s="35"/>
    </row>
    <row r="24" spans="1:4" s="158" customFormat="1" ht="12" customHeight="1" thickBot="1">
      <c r="A24" s="425"/>
      <c r="B24" s="426" t="s">
        <v>255</v>
      </c>
      <c r="C24" s="9" t="s">
        <v>263</v>
      </c>
      <c r="D24" s="38"/>
    </row>
    <row r="25" spans="1:4" s="158" customFormat="1" ht="12" customHeight="1" thickBot="1">
      <c r="A25" s="369" t="s">
        <v>6</v>
      </c>
      <c r="B25" s="427"/>
      <c r="C25" s="418" t="s">
        <v>266</v>
      </c>
      <c r="D25" s="300"/>
    </row>
    <row r="26" spans="1:4" s="157" customFormat="1" ht="12" customHeight="1" thickBot="1">
      <c r="A26" s="369" t="s">
        <v>7</v>
      </c>
      <c r="B26" s="417"/>
      <c r="C26" s="418" t="s">
        <v>515</v>
      </c>
      <c r="D26" s="220">
        <f>SUM(D27:D34)</f>
        <v>0</v>
      </c>
    </row>
    <row r="27" spans="1:4" s="158" customFormat="1" ht="12" customHeight="1">
      <c r="A27" s="419"/>
      <c r="B27" s="420" t="s">
        <v>110</v>
      </c>
      <c r="C27" s="12" t="s">
        <v>273</v>
      </c>
      <c r="D27" s="559"/>
    </row>
    <row r="28" spans="1:4" s="158" customFormat="1" ht="12" customHeight="1">
      <c r="A28" s="419"/>
      <c r="B28" s="420" t="s">
        <v>111</v>
      </c>
      <c r="C28" s="10" t="s">
        <v>274</v>
      </c>
      <c r="D28" s="559"/>
    </row>
    <row r="29" spans="1:4" s="158" customFormat="1" ht="12" customHeight="1">
      <c r="A29" s="419"/>
      <c r="B29" s="420" t="s">
        <v>112</v>
      </c>
      <c r="C29" s="10" t="s">
        <v>275</v>
      </c>
      <c r="D29" s="559"/>
    </row>
    <row r="30" spans="1:4" s="158" customFormat="1" ht="12" customHeight="1">
      <c r="A30" s="419"/>
      <c r="B30" s="420" t="s">
        <v>268</v>
      </c>
      <c r="C30" s="10" t="s">
        <v>115</v>
      </c>
      <c r="D30" s="559"/>
    </row>
    <row r="31" spans="1:4" s="158" customFormat="1" ht="12" customHeight="1">
      <c r="A31" s="419"/>
      <c r="B31" s="420" t="s">
        <v>269</v>
      </c>
      <c r="C31" s="10" t="s">
        <v>276</v>
      </c>
      <c r="D31" s="559"/>
    </row>
    <row r="32" spans="1:4" s="158" customFormat="1" ht="12" customHeight="1">
      <c r="A32" s="419"/>
      <c r="B32" s="420" t="s">
        <v>270</v>
      </c>
      <c r="C32" s="10" t="s">
        <v>277</v>
      </c>
      <c r="D32" s="559"/>
    </row>
    <row r="33" spans="1:4" s="158" customFormat="1" ht="12" customHeight="1">
      <c r="A33" s="419"/>
      <c r="B33" s="420" t="s">
        <v>271</v>
      </c>
      <c r="C33" s="10" t="s">
        <v>278</v>
      </c>
      <c r="D33" s="559"/>
    </row>
    <row r="34" spans="1:4" s="158" customFormat="1" ht="12" customHeight="1" thickBot="1">
      <c r="A34" s="425"/>
      <c r="B34" s="426" t="s">
        <v>272</v>
      </c>
      <c r="C34" s="16" t="s">
        <v>441</v>
      </c>
      <c r="D34" s="308"/>
    </row>
    <row r="35" spans="1:4" s="158" customFormat="1" ht="12" customHeight="1" thickBot="1">
      <c r="A35" s="377" t="s">
        <v>8</v>
      </c>
      <c r="B35" s="195"/>
      <c r="C35" s="195" t="s">
        <v>442</v>
      </c>
      <c r="D35" s="220">
        <f>SUM(D36,D42)</f>
        <v>0</v>
      </c>
    </row>
    <row r="36" spans="1:4" s="158" customFormat="1" ht="12" customHeight="1">
      <c r="A36" s="422"/>
      <c r="B36" s="301" t="s">
        <v>113</v>
      </c>
      <c r="C36" s="302" t="s">
        <v>282</v>
      </c>
      <c r="D36" s="423">
        <f>SUM(D37:D41)</f>
        <v>0</v>
      </c>
    </row>
    <row r="37" spans="1:4" s="158" customFormat="1" ht="12" customHeight="1">
      <c r="A37" s="419"/>
      <c r="B37" s="281" t="s">
        <v>116</v>
      </c>
      <c r="C37" s="30" t="s">
        <v>283</v>
      </c>
      <c r="D37" s="35"/>
    </row>
    <row r="38" spans="1:4" s="158" customFormat="1" ht="12" customHeight="1">
      <c r="A38" s="419"/>
      <c r="B38" s="281" t="s">
        <v>117</v>
      </c>
      <c r="C38" s="30" t="s">
        <v>284</v>
      </c>
      <c r="D38" s="35"/>
    </row>
    <row r="39" spans="1:4" s="158" customFormat="1" ht="12" customHeight="1">
      <c r="A39" s="419"/>
      <c r="B39" s="281" t="s">
        <v>118</v>
      </c>
      <c r="C39" s="30" t="s">
        <v>443</v>
      </c>
      <c r="D39" s="35"/>
    </row>
    <row r="40" spans="1:4" s="158" customFormat="1" ht="12" customHeight="1">
      <c r="A40" s="419"/>
      <c r="B40" s="281" t="s">
        <v>119</v>
      </c>
      <c r="C40" s="30" t="s">
        <v>54</v>
      </c>
      <c r="D40" s="35"/>
    </row>
    <row r="41" spans="1:4" s="158" customFormat="1" ht="12" customHeight="1">
      <c r="A41" s="419"/>
      <c r="B41" s="281" t="s">
        <v>280</v>
      </c>
      <c r="C41" s="30" t="s">
        <v>286</v>
      </c>
      <c r="D41" s="35"/>
    </row>
    <row r="42" spans="1:4" s="158" customFormat="1" ht="12" customHeight="1">
      <c r="A42" s="419"/>
      <c r="B42" s="281" t="s">
        <v>114</v>
      </c>
      <c r="C42" s="298" t="s">
        <v>287</v>
      </c>
      <c r="D42" s="90">
        <f>SUM(D43:D47)</f>
        <v>0</v>
      </c>
    </row>
    <row r="43" spans="1:4" s="158" customFormat="1" ht="12" customHeight="1">
      <c r="A43" s="419"/>
      <c r="B43" s="281" t="s">
        <v>122</v>
      </c>
      <c r="C43" s="30" t="s">
        <v>283</v>
      </c>
      <c r="D43" s="35"/>
    </row>
    <row r="44" spans="1:4" s="158" customFormat="1" ht="12" customHeight="1">
      <c r="A44" s="419"/>
      <c r="B44" s="281" t="s">
        <v>123</v>
      </c>
      <c r="C44" s="30" t="s">
        <v>284</v>
      </c>
      <c r="D44" s="35"/>
    </row>
    <row r="45" spans="1:4" s="158" customFormat="1" ht="12" customHeight="1">
      <c r="A45" s="419"/>
      <c r="B45" s="281" t="s">
        <v>124</v>
      </c>
      <c r="C45" s="30" t="s">
        <v>285</v>
      </c>
      <c r="D45" s="35"/>
    </row>
    <row r="46" spans="1:4" s="158" customFormat="1" ht="12" customHeight="1">
      <c r="A46" s="419"/>
      <c r="B46" s="281" t="s">
        <v>125</v>
      </c>
      <c r="C46" s="30" t="s">
        <v>54</v>
      </c>
      <c r="D46" s="35"/>
    </row>
    <row r="47" spans="1:4" s="158" customFormat="1" ht="12" customHeight="1" thickBot="1">
      <c r="A47" s="428"/>
      <c r="B47" s="303" t="s">
        <v>281</v>
      </c>
      <c r="C47" s="202" t="s">
        <v>492</v>
      </c>
      <c r="D47" s="304"/>
    </row>
    <row r="48" spans="1:4" s="157" customFormat="1" ht="12" customHeight="1" thickBot="1">
      <c r="A48" s="377" t="s">
        <v>9</v>
      </c>
      <c r="B48" s="417"/>
      <c r="C48" s="195" t="s">
        <v>444</v>
      </c>
      <c r="D48" s="220">
        <f>SUM(D49:D51)</f>
        <v>0</v>
      </c>
    </row>
    <row r="49" spans="1:4" s="158" customFormat="1" ht="12" customHeight="1">
      <c r="A49" s="419"/>
      <c r="B49" s="281" t="s">
        <v>120</v>
      </c>
      <c r="C49" s="12" t="s">
        <v>291</v>
      </c>
      <c r="D49" s="35"/>
    </row>
    <row r="50" spans="1:4" s="158" customFormat="1" ht="12" customHeight="1">
      <c r="A50" s="419"/>
      <c r="B50" s="281" t="s">
        <v>121</v>
      </c>
      <c r="C50" s="10" t="s">
        <v>292</v>
      </c>
      <c r="D50" s="35"/>
    </row>
    <row r="51" spans="1:4" s="158" customFormat="1" ht="12" customHeight="1" thickBot="1">
      <c r="A51" s="419"/>
      <c r="B51" s="281" t="s">
        <v>290</v>
      </c>
      <c r="C51" s="13" t="s">
        <v>207</v>
      </c>
      <c r="D51" s="35"/>
    </row>
    <row r="52" spans="1:4" s="158" customFormat="1" ht="12" customHeight="1" thickBot="1">
      <c r="A52" s="369" t="s">
        <v>10</v>
      </c>
      <c r="B52" s="417"/>
      <c r="C52" s="195" t="s">
        <v>445</v>
      </c>
      <c r="D52" s="220">
        <f>SUM(D53:D54)</f>
        <v>0</v>
      </c>
    </row>
    <row r="53" spans="1:4" s="158" customFormat="1" ht="12" customHeight="1">
      <c r="A53" s="429"/>
      <c r="B53" s="281" t="s">
        <v>294</v>
      </c>
      <c r="C53" s="10" t="s">
        <v>181</v>
      </c>
      <c r="D53" s="39"/>
    </row>
    <row r="54" spans="1:4" s="158" customFormat="1" ht="12" customHeight="1" thickBot="1">
      <c r="A54" s="419"/>
      <c r="B54" s="281" t="s">
        <v>295</v>
      </c>
      <c r="C54" s="10" t="s">
        <v>182</v>
      </c>
      <c r="D54" s="35"/>
    </row>
    <row r="55" spans="1:4" s="158" customFormat="1" ht="12" customHeight="1" thickBot="1">
      <c r="A55" s="377" t="s">
        <v>11</v>
      </c>
      <c r="B55" s="430"/>
      <c r="C55" s="431" t="s">
        <v>446</v>
      </c>
      <c r="D55" s="563"/>
    </row>
    <row r="56" spans="1:4" s="157" customFormat="1" ht="12" customHeight="1" thickBot="1">
      <c r="A56" s="432" t="s">
        <v>12</v>
      </c>
      <c r="B56" s="433"/>
      <c r="C56" s="434" t="s">
        <v>447</v>
      </c>
      <c r="D56" s="435">
        <f>+D9+D16+D25+D26+D35+D48+D52+D55</f>
        <v>0</v>
      </c>
    </row>
    <row r="57" spans="1:4" s="157" customFormat="1" ht="12" customHeight="1" thickBot="1">
      <c r="A57" s="369" t="s">
        <v>13</v>
      </c>
      <c r="B57" s="305"/>
      <c r="C57" s="195" t="s">
        <v>448</v>
      </c>
      <c r="D57" s="560">
        <f>+D58+D59</f>
        <v>0</v>
      </c>
    </row>
    <row r="58" spans="1:4" s="157" customFormat="1" ht="12" customHeight="1">
      <c r="A58" s="422"/>
      <c r="B58" s="301" t="s">
        <v>193</v>
      </c>
      <c r="C58" s="261" t="s">
        <v>300</v>
      </c>
      <c r="D58" s="557"/>
    </row>
    <row r="59" spans="1:4" s="157" customFormat="1" ht="12" customHeight="1" thickBot="1">
      <c r="A59" s="428"/>
      <c r="B59" s="303" t="s">
        <v>194</v>
      </c>
      <c r="C59" s="263" t="s">
        <v>301</v>
      </c>
      <c r="D59" s="558"/>
    </row>
    <row r="60" spans="1:4" s="158" customFormat="1" ht="12" customHeight="1" thickBot="1">
      <c r="A60" s="436" t="s">
        <v>14</v>
      </c>
      <c r="B60" s="437"/>
      <c r="C60" s="195" t="s">
        <v>449</v>
      </c>
      <c r="D60" s="220">
        <f>+D61+D62</f>
        <v>0</v>
      </c>
    </row>
    <row r="61" spans="1:4" s="158" customFormat="1" ht="12" customHeight="1">
      <c r="A61" s="438"/>
      <c r="B61" s="306" t="s">
        <v>303</v>
      </c>
      <c r="C61" s="421" t="s">
        <v>450</v>
      </c>
      <c r="D61" s="234"/>
    </row>
    <row r="62" spans="1:4" s="158" customFormat="1" ht="12" customHeight="1" thickBot="1">
      <c r="A62" s="439"/>
      <c r="B62" s="307" t="s">
        <v>309</v>
      </c>
      <c r="C62" s="440" t="s">
        <v>451</v>
      </c>
      <c r="D62" s="308"/>
    </row>
    <row r="63" spans="1:4" s="158" customFormat="1" ht="15" customHeight="1" thickBot="1">
      <c r="A63" s="436" t="s">
        <v>15</v>
      </c>
      <c r="B63" s="441"/>
      <c r="C63" s="442" t="s">
        <v>516</v>
      </c>
      <c r="D63" s="443">
        <f>+D56+D57+D60</f>
        <v>0</v>
      </c>
    </row>
    <row r="64" spans="1:4" s="158" customFormat="1" ht="15" customHeight="1">
      <c r="A64" s="444"/>
      <c r="B64" s="444"/>
      <c r="C64" s="445"/>
      <c r="D64" s="446"/>
    </row>
    <row r="65" spans="1:4" ht="13.5" thickBot="1">
      <c r="A65" s="447"/>
      <c r="B65" s="448"/>
      <c r="C65" s="448"/>
      <c r="D65" s="448"/>
    </row>
    <row r="66" spans="1:4" s="106" customFormat="1" ht="16.5" customHeight="1" thickBot="1">
      <c r="A66" s="449"/>
      <c r="B66" s="450"/>
      <c r="C66" s="451" t="s">
        <v>55</v>
      </c>
      <c r="D66" s="452"/>
    </row>
    <row r="67" spans="1:4" s="159" customFormat="1" ht="12" customHeight="1" thickBot="1">
      <c r="A67" s="377" t="s">
        <v>3</v>
      </c>
      <c r="B67" s="26"/>
      <c r="C67" s="43" t="s">
        <v>330</v>
      </c>
      <c r="D67" s="220">
        <f>SUM(D68:D72)</f>
        <v>1</v>
      </c>
    </row>
    <row r="68" spans="1:4" ht="12" customHeight="1">
      <c r="A68" s="453"/>
      <c r="B68" s="299" t="s">
        <v>126</v>
      </c>
      <c r="C68" s="12" t="s">
        <v>34</v>
      </c>
      <c r="D68" s="39">
        <v>1</v>
      </c>
    </row>
    <row r="69" spans="1:4" ht="12" customHeight="1">
      <c r="A69" s="454"/>
      <c r="B69" s="281" t="s">
        <v>127</v>
      </c>
      <c r="C69" s="10" t="s">
        <v>331</v>
      </c>
      <c r="D69" s="559"/>
    </row>
    <row r="70" spans="1:4" ht="12" customHeight="1">
      <c r="A70" s="454"/>
      <c r="B70" s="281" t="s">
        <v>128</v>
      </c>
      <c r="C70" s="10" t="s">
        <v>180</v>
      </c>
      <c r="D70" s="35"/>
    </row>
    <row r="71" spans="1:4" ht="12" customHeight="1">
      <c r="A71" s="454"/>
      <c r="B71" s="281" t="s">
        <v>129</v>
      </c>
      <c r="C71" s="10" t="s">
        <v>332</v>
      </c>
      <c r="D71" s="35"/>
    </row>
    <row r="72" spans="1:4" ht="12" customHeight="1">
      <c r="A72" s="454"/>
      <c r="B72" s="281" t="s">
        <v>141</v>
      </c>
      <c r="C72" s="10" t="s">
        <v>333</v>
      </c>
      <c r="D72" s="35"/>
    </row>
    <row r="73" spans="1:4" ht="12" customHeight="1">
      <c r="A73" s="454"/>
      <c r="B73" s="281" t="s">
        <v>130</v>
      </c>
      <c r="C73" s="10" t="s">
        <v>386</v>
      </c>
      <c r="D73" s="559"/>
    </row>
    <row r="74" spans="1:4" ht="12" customHeight="1">
      <c r="A74" s="454"/>
      <c r="B74" s="281" t="s">
        <v>131</v>
      </c>
      <c r="C74" s="264" t="s">
        <v>387</v>
      </c>
      <c r="D74" s="35"/>
    </row>
    <row r="75" spans="1:4" ht="12" customHeight="1">
      <c r="A75" s="454"/>
      <c r="B75" s="281" t="s">
        <v>142</v>
      </c>
      <c r="C75" s="264" t="s">
        <v>388</v>
      </c>
      <c r="D75" s="35"/>
    </row>
    <row r="76" spans="1:4" ht="12" customHeight="1">
      <c r="A76" s="454"/>
      <c r="B76" s="281" t="s">
        <v>143</v>
      </c>
      <c r="C76" s="265" t="s">
        <v>389</v>
      </c>
      <c r="D76" s="35"/>
    </row>
    <row r="77" spans="1:4" ht="12" customHeight="1">
      <c r="A77" s="454"/>
      <c r="B77" s="281" t="s">
        <v>144</v>
      </c>
      <c r="C77" s="265" t="s">
        <v>390</v>
      </c>
      <c r="D77" s="35"/>
    </row>
    <row r="78" spans="1:4" ht="12" customHeight="1">
      <c r="A78" s="454"/>
      <c r="B78" s="281" t="s">
        <v>145</v>
      </c>
      <c r="C78" s="265" t="s">
        <v>391</v>
      </c>
      <c r="D78" s="35"/>
    </row>
    <row r="79" spans="1:4" ht="12" customHeight="1">
      <c r="A79" s="454"/>
      <c r="B79" s="281" t="s">
        <v>147</v>
      </c>
      <c r="C79" s="265" t="s">
        <v>392</v>
      </c>
      <c r="D79" s="35"/>
    </row>
    <row r="80" spans="1:4" ht="12" customHeight="1" thickBot="1">
      <c r="A80" s="455"/>
      <c r="B80" s="307" t="s">
        <v>334</v>
      </c>
      <c r="C80" s="266" t="s">
        <v>393</v>
      </c>
      <c r="D80" s="38"/>
    </row>
    <row r="81" spans="1:4" ht="12" customHeight="1" thickBot="1">
      <c r="A81" s="377" t="s">
        <v>4</v>
      </c>
      <c r="B81" s="26"/>
      <c r="C81" s="43" t="s">
        <v>335</v>
      </c>
      <c r="D81" s="220">
        <f>SUM(D82:D88)</f>
        <v>0</v>
      </c>
    </row>
    <row r="82" spans="1:4" s="159" customFormat="1" ht="12" customHeight="1">
      <c r="A82" s="453"/>
      <c r="B82" s="299" t="s">
        <v>132</v>
      </c>
      <c r="C82" s="12" t="s">
        <v>336</v>
      </c>
      <c r="D82" s="234"/>
    </row>
    <row r="83" spans="1:4" ht="12" customHeight="1">
      <c r="A83" s="454"/>
      <c r="B83" s="281" t="s">
        <v>133</v>
      </c>
      <c r="C83" s="10" t="s">
        <v>337</v>
      </c>
      <c r="D83" s="559"/>
    </row>
    <row r="84" spans="1:4" ht="12" customHeight="1">
      <c r="A84" s="454"/>
      <c r="B84" s="281" t="s">
        <v>134</v>
      </c>
      <c r="C84" s="10" t="s">
        <v>338</v>
      </c>
      <c r="D84" s="559"/>
    </row>
    <row r="85" spans="1:4" ht="12" customHeight="1">
      <c r="A85" s="454"/>
      <c r="B85" s="281" t="s">
        <v>135</v>
      </c>
      <c r="C85" s="10" t="s">
        <v>339</v>
      </c>
      <c r="D85" s="559"/>
    </row>
    <row r="86" spans="1:4" ht="12" customHeight="1">
      <c r="A86" s="454"/>
      <c r="B86" s="281" t="s">
        <v>136</v>
      </c>
      <c r="C86" s="10" t="s">
        <v>344</v>
      </c>
      <c r="D86" s="559"/>
    </row>
    <row r="87" spans="1:4" ht="12" customHeight="1">
      <c r="A87" s="454"/>
      <c r="B87" s="281" t="s">
        <v>146</v>
      </c>
      <c r="C87" s="10" t="s">
        <v>467</v>
      </c>
      <c r="D87" s="559"/>
    </row>
    <row r="88" spans="1:4" ht="12" customHeight="1">
      <c r="A88" s="454"/>
      <c r="B88" s="281" t="s">
        <v>153</v>
      </c>
      <c r="C88" s="10" t="s">
        <v>346</v>
      </c>
      <c r="D88" s="559"/>
    </row>
    <row r="89" spans="1:4" s="159" customFormat="1" ht="12" customHeight="1">
      <c r="A89" s="454"/>
      <c r="B89" s="281" t="s">
        <v>340</v>
      </c>
      <c r="C89" s="10" t="s">
        <v>382</v>
      </c>
      <c r="D89" s="559"/>
    </row>
    <row r="90" spans="1:12" ht="12" customHeight="1">
      <c r="A90" s="454"/>
      <c r="B90" s="281" t="s">
        <v>341</v>
      </c>
      <c r="C90" s="264" t="s">
        <v>383</v>
      </c>
      <c r="D90" s="559"/>
      <c r="L90" s="466"/>
    </row>
    <row r="91" spans="1:4" ht="12" customHeight="1">
      <c r="A91" s="454"/>
      <c r="B91" s="281" t="s">
        <v>342</v>
      </c>
      <c r="C91" s="264" t="s">
        <v>384</v>
      </c>
      <c r="D91" s="559"/>
    </row>
    <row r="92" spans="1:4" ht="12" customHeight="1" thickBot="1">
      <c r="A92" s="455"/>
      <c r="B92" s="307" t="s">
        <v>343</v>
      </c>
      <c r="C92" s="309" t="s">
        <v>385</v>
      </c>
      <c r="D92" s="308"/>
    </row>
    <row r="93" spans="1:4" ht="12" customHeight="1" thickBot="1">
      <c r="A93" s="377" t="s">
        <v>5</v>
      </c>
      <c r="B93" s="26"/>
      <c r="C93" s="43" t="s">
        <v>347</v>
      </c>
      <c r="D93" s="300"/>
    </row>
    <row r="94" spans="1:4" s="159" customFormat="1" ht="12" customHeight="1" thickBot="1">
      <c r="A94" s="377" t="s">
        <v>6</v>
      </c>
      <c r="B94" s="26"/>
      <c r="C94" s="43" t="s">
        <v>348</v>
      </c>
      <c r="D94" s="220">
        <f>+D95+D96</f>
        <v>0</v>
      </c>
    </row>
    <row r="95" spans="1:4" s="159" customFormat="1" ht="12" customHeight="1">
      <c r="A95" s="453"/>
      <c r="B95" s="299" t="s">
        <v>108</v>
      </c>
      <c r="C95" s="12" t="s">
        <v>57</v>
      </c>
      <c r="D95" s="39"/>
    </row>
    <row r="96" spans="1:4" s="159" customFormat="1" ht="12" customHeight="1" thickBot="1">
      <c r="A96" s="455"/>
      <c r="B96" s="307" t="s">
        <v>109</v>
      </c>
      <c r="C96" s="16" t="s">
        <v>58</v>
      </c>
      <c r="D96" s="38"/>
    </row>
    <row r="97" spans="1:4" s="159" customFormat="1" ht="12" customHeight="1" thickBot="1">
      <c r="A97" s="377" t="s">
        <v>7</v>
      </c>
      <c r="B97" s="326"/>
      <c r="C97" s="43" t="s">
        <v>518</v>
      </c>
      <c r="D97" s="300"/>
    </row>
    <row r="98" spans="1:4" s="159" customFormat="1" ht="12" customHeight="1" thickBot="1">
      <c r="A98" s="377" t="s">
        <v>8</v>
      </c>
      <c r="B98" s="26"/>
      <c r="C98" s="194" t="s">
        <v>519</v>
      </c>
      <c r="D98" s="561">
        <f>+D67+D81+D93+D94+D97</f>
        <v>1</v>
      </c>
    </row>
    <row r="99" spans="1:4" s="159" customFormat="1" ht="12" customHeight="1" thickBot="1">
      <c r="A99" s="377" t="s">
        <v>9</v>
      </c>
      <c r="B99" s="26"/>
      <c r="C99" s="43" t="s">
        <v>520</v>
      </c>
      <c r="D99" s="220">
        <f>+D100+D101</f>
        <v>0</v>
      </c>
    </row>
    <row r="100" spans="1:4" ht="18" customHeight="1">
      <c r="A100" s="453"/>
      <c r="B100" s="281" t="s">
        <v>517</v>
      </c>
      <c r="C100" s="12" t="s">
        <v>452</v>
      </c>
      <c r="D100" s="39"/>
    </row>
    <row r="101" spans="1:4" ht="12" customHeight="1" thickBot="1">
      <c r="A101" s="455"/>
      <c r="B101" s="307" t="s">
        <v>121</v>
      </c>
      <c r="C101" s="16" t="s">
        <v>453</v>
      </c>
      <c r="D101" s="38"/>
    </row>
    <row r="102" spans="1:4" ht="15" customHeight="1" thickBot="1">
      <c r="A102" s="377" t="s">
        <v>10</v>
      </c>
      <c r="B102" s="430"/>
      <c r="C102" s="456" t="s">
        <v>521</v>
      </c>
      <c r="D102" s="96">
        <f>+D98+D99</f>
        <v>1</v>
      </c>
    </row>
    <row r="103" spans="1:4" ht="13.5" thickBot="1">
      <c r="A103" s="457"/>
      <c r="B103" s="458"/>
      <c r="C103" s="458"/>
      <c r="D103" s="458"/>
    </row>
    <row r="104" spans="1:4" ht="15" customHeight="1" thickBot="1">
      <c r="A104" s="459" t="s">
        <v>454</v>
      </c>
      <c r="B104" s="460"/>
      <c r="C104" s="461"/>
      <c r="D104" s="188"/>
    </row>
    <row r="105" spans="1:4" ht="14.25" customHeight="1" thickBot="1">
      <c r="A105" s="459" t="s">
        <v>455</v>
      </c>
      <c r="B105" s="460"/>
      <c r="C105" s="461"/>
      <c r="D105" s="188"/>
    </row>
  </sheetData>
  <sheetProtection sheet="1" objects="1" scenarios="1"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63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D49"/>
  <sheetViews>
    <sheetView workbookViewId="0" topLeftCell="A1">
      <selection activeCell="D1" sqref="D1"/>
    </sheetView>
  </sheetViews>
  <sheetFormatPr defaultColWidth="9.00390625" defaultRowHeight="12.75"/>
  <cols>
    <col min="1" max="1" width="9.625" style="4" customWidth="1"/>
    <col min="2" max="2" width="9.625" style="5" customWidth="1"/>
    <col min="3" max="3" width="72.00390625" style="5" customWidth="1"/>
    <col min="4" max="4" width="25.00390625" style="5" customWidth="1"/>
    <col min="5" max="16384" width="9.375" style="5" customWidth="1"/>
  </cols>
  <sheetData>
    <row r="1" spans="1:4" s="3" customFormat="1" ht="21" customHeight="1" thickBot="1">
      <c r="A1" s="404"/>
      <c r="B1" s="405"/>
      <c r="C1" s="467"/>
      <c r="D1" s="465" t="s">
        <v>631</v>
      </c>
    </row>
    <row r="2" spans="1:4" s="155" customFormat="1" ht="25.5" customHeight="1">
      <c r="A2" s="685" t="s">
        <v>437</v>
      </c>
      <c r="B2" s="686"/>
      <c r="C2" s="462" t="s">
        <v>513</v>
      </c>
      <c r="D2" s="468"/>
    </row>
    <row r="3" spans="1:4" s="155" customFormat="1" ht="16.5" thickBot="1">
      <c r="A3" s="408" t="s">
        <v>436</v>
      </c>
      <c r="B3" s="409"/>
      <c r="C3" s="463" t="s">
        <v>581</v>
      </c>
      <c r="D3" s="470" t="s">
        <v>43</v>
      </c>
    </row>
    <row r="4" spans="1:4" s="156" customFormat="1" ht="15.75" customHeight="1" thickBot="1">
      <c r="A4" s="410"/>
      <c r="B4" s="410"/>
      <c r="C4" s="410"/>
      <c r="D4" s="411" t="s">
        <v>46</v>
      </c>
    </row>
    <row r="5" spans="1:4" ht="13.5" thickBot="1">
      <c r="A5" s="687" t="s">
        <v>438</v>
      </c>
      <c r="B5" s="688"/>
      <c r="C5" s="412" t="s">
        <v>47</v>
      </c>
      <c r="D5" s="413" t="s">
        <v>48</v>
      </c>
    </row>
    <row r="6" spans="1:4" s="106" customFormat="1" ht="12.75" customHeight="1" thickBot="1">
      <c r="A6" s="369">
        <v>1</v>
      </c>
      <c r="B6" s="370">
        <v>2</v>
      </c>
      <c r="C6" s="370">
        <v>3</v>
      </c>
      <c r="D6" s="371">
        <v>4</v>
      </c>
    </row>
    <row r="7" spans="1:4" s="106" customFormat="1" ht="15.75" customHeight="1" thickBot="1">
      <c r="A7" s="414"/>
      <c r="B7" s="415"/>
      <c r="C7" s="415" t="s">
        <v>49</v>
      </c>
      <c r="D7" s="416"/>
    </row>
    <row r="8" spans="1:4" s="157" customFormat="1" ht="12" customHeight="1" thickBot="1">
      <c r="A8" s="369" t="s">
        <v>3</v>
      </c>
      <c r="B8" s="417"/>
      <c r="C8" s="418" t="s">
        <v>456</v>
      </c>
      <c r="D8" s="220">
        <f>SUM(D9:D16)</f>
        <v>0</v>
      </c>
    </row>
    <row r="9" spans="1:4" s="157" customFormat="1" ht="12" customHeight="1">
      <c r="A9" s="422"/>
      <c r="B9" s="420" t="s">
        <v>126</v>
      </c>
      <c r="C9" s="14" t="s">
        <v>256</v>
      </c>
      <c r="D9" s="36"/>
    </row>
    <row r="10" spans="1:4" s="157" customFormat="1" ht="12" customHeight="1">
      <c r="A10" s="419"/>
      <c r="B10" s="420" t="s">
        <v>127</v>
      </c>
      <c r="C10" s="10" t="s">
        <v>257</v>
      </c>
      <c r="D10" s="35"/>
    </row>
    <row r="11" spans="1:4" s="157" customFormat="1" ht="12" customHeight="1">
      <c r="A11" s="419"/>
      <c r="B11" s="420" t="s">
        <v>128</v>
      </c>
      <c r="C11" s="10" t="s">
        <v>258</v>
      </c>
      <c r="D11" s="35"/>
    </row>
    <row r="12" spans="1:4" s="157" customFormat="1" ht="12" customHeight="1">
      <c r="A12" s="419"/>
      <c r="B12" s="420" t="s">
        <v>129</v>
      </c>
      <c r="C12" s="10" t="s">
        <v>259</v>
      </c>
      <c r="D12" s="35"/>
    </row>
    <row r="13" spans="1:4" s="157" customFormat="1" ht="12" customHeight="1">
      <c r="A13" s="419"/>
      <c r="B13" s="420" t="s">
        <v>192</v>
      </c>
      <c r="C13" s="9" t="s">
        <v>260</v>
      </c>
      <c r="D13" s="35"/>
    </row>
    <row r="14" spans="1:4" s="157" customFormat="1" ht="12" customHeight="1">
      <c r="A14" s="424"/>
      <c r="B14" s="420" t="s">
        <v>130</v>
      </c>
      <c r="C14" s="10" t="s">
        <v>261</v>
      </c>
      <c r="D14" s="37"/>
    </row>
    <row r="15" spans="1:4" s="158" customFormat="1" ht="12" customHeight="1">
      <c r="A15" s="419"/>
      <c r="B15" s="420" t="s">
        <v>131</v>
      </c>
      <c r="C15" s="10" t="s">
        <v>457</v>
      </c>
      <c r="D15" s="35"/>
    </row>
    <row r="16" spans="1:4" s="158" customFormat="1" ht="12" customHeight="1" thickBot="1">
      <c r="A16" s="425"/>
      <c r="B16" s="426" t="s">
        <v>142</v>
      </c>
      <c r="C16" s="9" t="s">
        <v>413</v>
      </c>
      <c r="D16" s="38"/>
    </row>
    <row r="17" spans="1:4" s="157" customFormat="1" ht="12" customHeight="1" thickBot="1">
      <c r="A17" s="369" t="s">
        <v>4</v>
      </c>
      <c r="B17" s="417"/>
      <c r="C17" s="418" t="s">
        <v>458</v>
      </c>
      <c r="D17" s="220">
        <f>SUM(D18:D21)</f>
        <v>7972</v>
      </c>
    </row>
    <row r="18" spans="1:4" s="158" customFormat="1" ht="12" customHeight="1">
      <c r="A18" s="419"/>
      <c r="B18" s="420" t="s">
        <v>132</v>
      </c>
      <c r="C18" s="12" t="s">
        <v>150</v>
      </c>
      <c r="D18" s="35"/>
    </row>
    <row r="19" spans="1:4" s="158" customFormat="1" ht="12" customHeight="1">
      <c r="A19" s="419"/>
      <c r="B19" s="420" t="s">
        <v>133</v>
      </c>
      <c r="C19" s="10" t="s">
        <v>151</v>
      </c>
      <c r="D19" s="35"/>
    </row>
    <row r="20" spans="1:4" s="158" customFormat="1" ht="12" customHeight="1">
      <c r="A20" s="419"/>
      <c r="B20" s="420" t="s">
        <v>134</v>
      </c>
      <c r="C20" s="10" t="s">
        <v>459</v>
      </c>
      <c r="D20" s="35">
        <v>7972</v>
      </c>
    </row>
    <row r="21" spans="1:4" s="158" customFormat="1" ht="12" customHeight="1" thickBot="1">
      <c r="A21" s="419"/>
      <c r="B21" s="420" t="s">
        <v>135</v>
      </c>
      <c r="C21" s="10" t="s">
        <v>152</v>
      </c>
      <c r="D21" s="35"/>
    </row>
    <row r="22" spans="1:4" s="158" customFormat="1" ht="12" customHeight="1" thickBot="1">
      <c r="A22" s="377" t="s">
        <v>5</v>
      </c>
      <c r="B22" s="195"/>
      <c r="C22" s="195" t="s">
        <v>460</v>
      </c>
      <c r="D22" s="300"/>
    </row>
    <row r="23" spans="1:4" s="158" customFormat="1" ht="12" customHeight="1" thickBot="1">
      <c r="A23" s="377" t="s">
        <v>6</v>
      </c>
      <c r="B23" s="195"/>
      <c r="C23" s="195" t="s">
        <v>522</v>
      </c>
      <c r="D23" s="300"/>
    </row>
    <row r="24" spans="1:4" s="157" customFormat="1" ht="12" customHeight="1" thickBot="1">
      <c r="A24" s="377" t="s">
        <v>7</v>
      </c>
      <c r="B24" s="417"/>
      <c r="C24" s="195" t="s">
        <v>523</v>
      </c>
      <c r="D24" s="300"/>
    </row>
    <row r="25" spans="1:4" s="157" customFormat="1" ht="12" customHeight="1" thickBot="1">
      <c r="A25" s="369" t="s">
        <v>8</v>
      </c>
      <c r="B25" s="305"/>
      <c r="C25" s="195" t="s">
        <v>526</v>
      </c>
      <c r="D25" s="560">
        <f>+D26+D27</f>
        <v>4270</v>
      </c>
    </row>
    <row r="26" spans="1:4" s="157" customFormat="1" ht="12" customHeight="1">
      <c r="A26" s="422"/>
      <c r="B26" s="301" t="s">
        <v>113</v>
      </c>
      <c r="C26" s="261" t="s">
        <v>94</v>
      </c>
      <c r="D26" s="557">
        <v>769</v>
      </c>
    </row>
    <row r="27" spans="1:4" s="157" customFormat="1" ht="12" customHeight="1" thickBot="1">
      <c r="A27" s="428"/>
      <c r="B27" s="303" t="s">
        <v>114</v>
      </c>
      <c r="C27" s="263" t="s">
        <v>463</v>
      </c>
      <c r="D27" s="558">
        <v>3501</v>
      </c>
    </row>
    <row r="28" spans="1:4" s="158" customFormat="1" ht="12" customHeight="1" thickBot="1">
      <c r="A28" s="436" t="s">
        <v>9</v>
      </c>
      <c r="B28" s="437"/>
      <c r="C28" s="195" t="s">
        <v>524</v>
      </c>
      <c r="D28" s="300"/>
    </row>
    <row r="29" spans="1:4" s="158" customFormat="1" ht="15" customHeight="1" thickBot="1">
      <c r="A29" s="436" t="s">
        <v>10</v>
      </c>
      <c r="B29" s="441"/>
      <c r="C29" s="442" t="s">
        <v>525</v>
      </c>
      <c r="D29" s="443">
        <f>SUM(D8,D17,D22,D23,D24,D25,D28)</f>
        <v>12242</v>
      </c>
    </row>
    <row r="30" spans="1:4" s="158" customFormat="1" ht="15" customHeight="1">
      <c r="A30" s="444"/>
      <c r="B30" s="444"/>
      <c r="C30" s="445"/>
      <c r="D30" s="446"/>
    </row>
    <row r="31" spans="1:4" ht="13.5" thickBot="1">
      <c r="A31" s="447"/>
      <c r="B31" s="448"/>
      <c r="C31" s="448"/>
      <c r="D31" s="448"/>
    </row>
    <row r="32" spans="1:4" s="106" customFormat="1" ht="16.5" customHeight="1" thickBot="1">
      <c r="A32" s="449"/>
      <c r="B32" s="450"/>
      <c r="C32" s="451" t="s">
        <v>55</v>
      </c>
      <c r="D32" s="452"/>
    </row>
    <row r="33" spans="1:4" s="159" customFormat="1" ht="12" customHeight="1" thickBot="1">
      <c r="A33" s="377" t="s">
        <v>3</v>
      </c>
      <c r="B33" s="26"/>
      <c r="C33" s="43" t="s">
        <v>330</v>
      </c>
      <c r="D33" s="220">
        <f>SUM(D34:D38)</f>
        <v>1195</v>
      </c>
    </row>
    <row r="34" spans="1:4" ht="12" customHeight="1">
      <c r="A34" s="453"/>
      <c r="B34" s="299" t="s">
        <v>126</v>
      </c>
      <c r="C34" s="12" t="s">
        <v>34</v>
      </c>
      <c r="D34" s="234"/>
    </row>
    <row r="35" spans="1:4" ht="12" customHeight="1">
      <c r="A35" s="454"/>
      <c r="B35" s="281" t="s">
        <v>127</v>
      </c>
      <c r="C35" s="10" t="s">
        <v>331</v>
      </c>
      <c r="D35" s="559"/>
    </row>
    <row r="36" spans="1:4" ht="12" customHeight="1">
      <c r="A36" s="454"/>
      <c r="B36" s="281" t="s">
        <v>128</v>
      </c>
      <c r="C36" s="10" t="s">
        <v>180</v>
      </c>
      <c r="D36" s="559">
        <v>1185</v>
      </c>
    </row>
    <row r="37" spans="1:4" ht="12" customHeight="1">
      <c r="A37" s="454"/>
      <c r="B37" s="281" t="s">
        <v>129</v>
      </c>
      <c r="C37" s="10" t="s">
        <v>332</v>
      </c>
      <c r="D37" s="559"/>
    </row>
    <row r="38" spans="1:4" ht="12" customHeight="1" thickBot="1">
      <c r="A38" s="454"/>
      <c r="B38" s="281" t="s">
        <v>141</v>
      </c>
      <c r="C38" s="10" t="s">
        <v>333</v>
      </c>
      <c r="D38" s="559">
        <v>10</v>
      </c>
    </row>
    <row r="39" spans="1:4" ht="12" customHeight="1" thickBot="1">
      <c r="A39" s="377" t="s">
        <v>4</v>
      </c>
      <c r="B39" s="26"/>
      <c r="C39" s="43" t="s">
        <v>466</v>
      </c>
      <c r="D39" s="562">
        <f>SUM(D40:D43)</f>
        <v>607</v>
      </c>
    </row>
    <row r="40" spans="1:4" s="159" customFormat="1" ht="12" customHeight="1">
      <c r="A40" s="453"/>
      <c r="B40" s="299" t="s">
        <v>132</v>
      </c>
      <c r="C40" s="12" t="s">
        <v>336</v>
      </c>
      <c r="D40" s="234">
        <v>607</v>
      </c>
    </row>
    <row r="41" spans="1:4" ht="12" customHeight="1">
      <c r="A41" s="454"/>
      <c r="B41" s="281" t="s">
        <v>133</v>
      </c>
      <c r="C41" s="10" t="s">
        <v>337</v>
      </c>
      <c r="D41" s="559"/>
    </row>
    <row r="42" spans="1:4" ht="12" customHeight="1">
      <c r="A42" s="454"/>
      <c r="B42" s="281" t="s">
        <v>136</v>
      </c>
      <c r="C42" s="10" t="s">
        <v>344</v>
      </c>
      <c r="D42" s="559"/>
    </row>
    <row r="43" spans="1:4" ht="12" customHeight="1">
      <c r="A43" s="454"/>
      <c r="B43" s="281" t="s">
        <v>153</v>
      </c>
      <c r="C43" s="10" t="s">
        <v>56</v>
      </c>
      <c r="D43" s="559"/>
    </row>
    <row r="44" spans="1:4" ht="12" customHeight="1" thickBot="1">
      <c r="A44" s="625" t="s">
        <v>5</v>
      </c>
      <c r="B44" s="626"/>
      <c r="C44" s="627" t="s">
        <v>624</v>
      </c>
      <c r="D44" s="565">
        <v>4763</v>
      </c>
    </row>
    <row r="45" spans="1:4" ht="12" customHeight="1" thickBot="1">
      <c r="A45" s="377" t="s">
        <v>6</v>
      </c>
      <c r="B45" s="26"/>
      <c r="C45" s="43" t="s">
        <v>461</v>
      </c>
      <c r="D45" s="300">
        <v>5677</v>
      </c>
    </row>
    <row r="46" spans="1:4" ht="15" customHeight="1" thickBot="1">
      <c r="A46" s="377" t="s">
        <v>7</v>
      </c>
      <c r="B46" s="430"/>
      <c r="C46" s="456" t="s">
        <v>469</v>
      </c>
      <c r="D46" s="96">
        <f>+D33+D39+D44+D45</f>
        <v>12242</v>
      </c>
    </row>
    <row r="47" spans="1:4" ht="13.5" thickBot="1">
      <c r="A47" s="457"/>
      <c r="B47" s="458"/>
      <c r="C47" s="458"/>
      <c r="D47" s="458"/>
    </row>
    <row r="48" spans="1:4" ht="15" customHeight="1" thickBot="1">
      <c r="A48" s="459" t="s">
        <v>454</v>
      </c>
      <c r="B48" s="460"/>
      <c r="C48" s="461"/>
      <c r="D48" s="188"/>
    </row>
    <row r="49" spans="1:4" ht="14.25" customHeight="1" thickBot="1">
      <c r="A49" s="459" t="s">
        <v>455</v>
      </c>
      <c r="B49" s="460"/>
      <c r="C49" s="461"/>
      <c r="D49" s="188"/>
    </row>
  </sheetData>
  <sheetProtection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47"/>
  <sheetViews>
    <sheetView workbookViewId="0" topLeftCell="A1">
      <selection activeCell="D1" sqref="D1"/>
    </sheetView>
  </sheetViews>
  <sheetFormatPr defaultColWidth="9.00390625" defaultRowHeight="12.75"/>
  <cols>
    <col min="1" max="1" width="9.625" style="4" customWidth="1"/>
    <col min="2" max="2" width="9.625" style="5" customWidth="1"/>
    <col min="3" max="3" width="72.00390625" style="5" customWidth="1"/>
    <col min="4" max="4" width="25.00390625" style="5" customWidth="1"/>
    <col min="5" max="16384" width="9.375" style="5" customWidth="1"/>
  </cols>
  <sheetData>
    <row r="1" spans="1:4" s="3" customFormat="1" ht="21" customHeight="1" thickBot="1">
      <c r="A1" s="404"/>
      <c r="B1" s="405"/>
      <c r="C1" s="467"/>
      <c r="D1" s="465" t="s">
        <v>632</v>
      </c>
    </row>
    <row r="2" spans="1:4" s="155" customFormat="1" ht="25.5" customHeight="1">
      <c r="A2" s="685" t="s">
        <v>437</v>
      </c>
      <c r="B2" s="686"/>
      <c r="C2" s="462" t="s">
        <v>513</v>
      </c>
      <c r="D2" s="468"/>
    </row>
    <row r="3" spans="1:4" s="155" customFormat="1" ht="16.5" thickBot="1">
      <c r="A3" s="408" t="s">
        <v>436</v>
      </c>
      <c r="B3" s="409"/>
      <c r="C3" s="463" t="s">
        <v>59</v>
      </c>
      <c r="D3" s="470" t="s">
        <v>61</v>
      </c>
    </row>
    <row r="4" spans="1:4" s="156" customFormat="1" ht="15.75" customHeight="1" thickBot="1">
      <c r="A4" s="410"/>
      <c r="B4" s="410"/>
      <c r="C4" s="410"/>
      <c r="D4" s="411" t="s">
        <v>46</v>
      </c>
    </row>
    <row r="5" spans="1:4" ht="13.5" thickBot="1">
      <c r="A5" s="687" t="s">
        <v>438</v>
      </c>
      <c r="B5" s="688"/>
      <c r="C5" s="412" t="s">
        <v>47</v>
      </c>
      <c r="D5" s="413" t="s">
        <v>48</v>
      </c>
    </row>
    <row r="6" spans="1:4" s="106" customFormat="1" ht="12.75" customHeight="1" thickBot="1">
      <c r="A6" s="369">
        <v>1</v>
      </c>
      <c r="B6" s="370">
        <v>2</v>
      </c>
      <c r="C6" s="370">
        <v>3</v>
      </c>
      <c r="D6" s="371">
        <v>4</v>
      </c>
    </row>
    <row r="7" spans="1:4" s="106" customFormat="1" ht="15.75" customHeight="1" thickBot="1">
      <c r="A7" s="414"/>
      <c r="B7" s="415"/>
      <c r="C7" s="415" t="s">
        <v>49</v>
      </c>
      <c r="D7" s="416"/>
    </row>
    <row r="8" spans="1:4" s="157" customFormat="1" ht="12" customHeight="1" thickBot="1">
      <c r="A8" s="369" t="s">
        <v>3</v>
      </c>
      <c r="B8" s="417"/>
      <c r="C8" s="418" t="s">
        <v>456</v>
      </c>
      <c r="D8" s="220">
        <f>SUM(D9:D16)</f>
        <v>0</v>
      </c>
    </row>
    <row r="9" spans="1:4" s="157" customFormat="1" ht="12" customHeight="1">
      <c r="A9" s="422"/>
      <c r="B9" s="420" t="s">
        <v>126</v>
      </c>
      <c r="C9" s="14" t="s">
        <v>256</v>
      </c>
      <c r="D9" s="564"/>
    </row>
    <row r="10" spans="1:4" s="157" customFormat="1" ht="12" customHeight="1">
      <c r="A10" s="419"/>
      <c r="B10" s="420" t="s">
        <v>127</v>
      </c>
      <c r="C10" s="10" t="s">
        <v>257</v>
      </c>
      <c r="D10" s="559"/>
    </row>
    <row r="11" spans="1:4" s="157" customFormat="1" ht="12" customHeight="1">
      <c r="A11" s="419"/>
      <c r="B11" s="420" t="s">
        <v>128</v>
      </c>
      <c r="C11" s="10" t="s">
        <v>258</v>
      </c>
      <c r="D11" s="559"/>
    </row>
    <row r="12" spans="1:4" s="157" customFormat="1" ht="12" customHeight="1">
      <c r="A12" s="419"/>
      <c r="B12" s="420" t="s">
        <v>129</v>
      </c>
      <c r="C12" s="10" t="s">
        <v>259</v>
      </c>
      <c r="D12" s="559"/>
    </row>
    <row r="13" spans="1:4" s="157" customFormat="1" ht="12" customHeight="1">
      <c r="A13" s="419"/>
      <c r="B13" s="420" t="s">
        <v>192</v>
      </c>
      <c r="C13" s="9" t="s">
        <v>260</v>
      </c>
      <c r="D13" s="559"/>
    </row>
    <row r="14" spans="1:4" s="157" customFormat="1" ht="12" customHeight="1">
      <c r="A14" s="424"/>
      <c r="B14" s="420" t="s">
        <v>130</v>
      </c>
      <c r="C14" s="10" t="s">
        <v>261</v>
      </c>
      <c r="D14" s="565"/>
    </row>
    <row r="15" spans="1:4" s="158" customFormat="1" ht="12" customHeight="1">
      <c r="A15" s="419"/>
      <c r="B15" s="420" t="s">
        <v>131</v>
      </c>
      <c r="C15" s="10" t="s">
        <v>457</v>
      </c>
      <c r="D15" s="559"/>
    </row>
    <row r="16" spans="1:4" s="158" customFormat="1" ht="12" customHeight="1" thickBot="1">
      <c r="A16" s="425"/>
      <c r="B16" s="426" t="s">
        <v>142</v>
      </c>
      <c r="C16" s="9" t="s">
        <v>413</v>
      </c>
      <c r="D16" s="308"/>
    </row>
    <row r="17" spans="1:4" s="157" customFormat="1" ht="12" customHeight="1" thickBot="1">
      <c r="A17" s="369" t="s">
        <v>4</v>
      </c>
      <c r="B17" s="417"/>
      <c r="C17" s="418" t="s">
        <v>458</v>
      </c>
      <c r="D17" s="220">
        <f>SUM(D18:D21)</f>
        <v>0</v>
      </c>
    </row>
    <row r="18" spans="1:4" s="158" customFormat="1" ht="12" customHeight="1">
      <c r="A18" s="419"/>
      <c r="B18" s="420" t="s">
        <v>132</v>
      </c>
      <c r="C18" s="12" t="s">
        <v>150</v>
      </c>
      <c r="D18" s="559"/>
    </row>
    <row r="19" spans="1:4" s="158" customFormat="1" ht="12" customHeight="1">
      <c r="A19" s="419"/>
      <c r="B19" s="420" t="s">
        <v>133</v>
      </c>
      <c r="C19" s="10" t="s">
        <v>151</v>
      </c>
      <c r="D19" s="559"/>
    </row>
    <row r="20" spans="1:4" s="158" customFormat="1" ht="12" customHeight="1">
      <c r="A20" s="419"/>
      <c r="B20" s="420" t="s">
        <v>134</v>
      </c>
      <c r="C20" s="10" t="s">
        <v>459</v>
      </c>
      <c r="D20" s="559"/>
    </row>
    <row r="21" spans="1:4" s="158" customFormat="1" ht="12" customHeight="1" thickBot="1">
      <c r="A21" s="419"/>
      <c r="B21" s="420" t="s">
        <v>135</v>
      </c>
      <c r="C21" s="10" t="s">
        <v>152</v>
      </c>
      <c r="D21" s="559"/>
    </row>
    <row r="22" spans="1:4" s="158" customFormat="1" ht="12" customHeight="1" thickBot="1">
      <c r="A22" s="377" t="s">
        <v>5</v>
      </c>
      <c r="B22" s="195"/>
      <c r="C22" s="195" t="s">
        <v>460</v>
      </c>
      <c r="D22" s="300"/>
    </row>
    <row r="23" spans="1:4" s="157" customFormat="1" ht="12" customHeight="1" thickBot="1">
      <c r="A23" s="377" t="s">
        <v>6</v>
      </c>
      <c r="B23" s="417"/>
      <c r="C23" s="195" t="s">
        <v>461</v>
      </c>
      <c r="D23" s="300"/>
    </row>
    <row r="24" spans="1:4" s="157" customFormat="1" ht="12" customHeight="1" thickBot="1">
      <c r="A24" s="369" t="s">
        <v>7</v>
      </c>
      <c r="B24" s="305"/>
      <c r="C24" s="195" t="s">
        <v>462</v>
      </c>
      <c r="D24" s="560">
        <f>+D25+D26</f>
        <v>0</v>
      </c>
    </row>
    <row r="25" spans="1:4" s="157" customFormat="1" ht="12" customHeight="1">
      <c r="A25" s="422"/>
      <c r="B25" s="301" t="s">
        <v>110</v>
      </c>
      <c r="C25" s="261" t="s">
        <v>94</v>
      </c>
      <c r="D25" s="555"/>
    </row>
    <row r="26" spans="1:4" s="157" customFormat="1" ht="12" customHeight="1" thickBot="1">
      <c r="A26" s="428"/>
      <c r="B26" s="303" t="s">
        <v>111</v>
      </c>
      <c r="C26" s="263" t="s">
        <v>463</v>
      </c>
      <c r="D26" s="556"/>
    </row>
    <row r="27" spans="1:4" s="158" customFormat="1" ht="12" customHeight="1" thickBot="1">
      <c r="A27" s="436" t="s">
        <v>8</v>
      </c>
      <c r="B27" s="437"/>
      <c r="C27" s="195" t="s">
        <v>464</v>
      </c>
      <c r="D27" s="300">
        <v>5304</v>
      </c>
    </row>
    <row r="28" spans="1:4" s="158" customFormat="1" ht="15" customHeight="1" thickBot="1">
      <c r="A28" s="436" t="s">
        <v>9</v>
      </c>
      <c r="B28" s="441"/>
      <c r="C28" s="442" t="s">
        <v>465</v>
      </c>
      <c r="D28" s="560">
        <f>SUM(D8,D17,D22,D23,D24,D27)</f>
        <v>5304</v>
      </c>
    </row>
    <row r="29" spans="1:4" s="158" customFormat="1" ht="15" customHeight="1">
      <c r="A29" s="444"/>
      <c r="B29" s="444"/>
      <c r="C29" s="445"/>
      <c r="D29" s="446"/>
    </row>
    <row r="30" spans="1:4" ht="13.5" thickBot="1">
      <c r="A30" s="447"/>
      <c r="B30" s="448"/>
      <c r="C30" s="448"/>
      <c r="D30" s="448"/>
    </row>
    <row r="31" spans="1:4" s="106" customFormat="1" ht="16.5" customHeight="1" thickBot="1">
      <c r="A31" s="449"/>
      <c r="B31" s="450"/>
      <c r="C31" s="451" t="s">
        <v>55</v>
      </c>
      <c r="D31" s="452"/>
    </row>
    <row r="32" spans="1:4" s="159" customFormat="1" ht="12" customHeight="1" thickBot="1">
      <c r="A32" s="377" t="s">
        <v>3</v>
      </c>
      <c r="B32" s="26"/>
      <c r="C32" s="43" t="s">
        <v>330</v>
      </c>
      <c r="D32" s="220">
        <f>SUM(D33:D37)</f>
        <v>5304</v>
      </c>
    </row>
    <row r="33" spans="1:4" ht="12" customHeight="1">
      <c r="A33" s="453"/>
      <c r="B33" s="299" t="s">
        <v>126</v>
      </c>
      <c r="C33" s="12" t="s">
        <v>34</v>
      </c>
      <c r="D33" s="234">
        <v>1308</v>
      </c>
    </row>
    <row r="34" spans="1:4" ht="12" customHeight="1">
      <c r="A34" s="454"/>
      <c r="B34" s="281" t="s">
        <v>127</v>
      </c>
      <c r="C34" s="10" t="s">
        <v>331</v>
      </c>
      <c r="D34" s="559">
        <v>354</v>
      </c>
    </row>
    <row r="35" spans="1:4" ht="12" customHeight="1">
      <c r="A35" s="454"/>
      <c r="B35" s="281" t="s">
        <v>128</v>
      </c>
      <c r="C35" s="10" t="s">
        <v>180</v>
      </c>
      <c r="D35" s="559">
        <v>1020</v>
      </c>
    </row>
    <row r="36" spans="1:4" ht="12" customHeight="1">
      <c r="A36" s="454"/>
      <c r="B36" s="281" t="s">
        <v>129</v>
      </c>
      <c r="C36" s="10" t="s">
        <v>332</v>
      </c>
      <c r="D36" s="559"/>
    </row>
    <row r="37" spans="1:4" ht="12" customHeight="1" thickBot="1">
      <c r="A37" s="454"/>
      <c r="B37" s="281" t="s">
        <v>141</v>
      </c>
      <c r="C37" s="10" t="s">
        <v>333</v>
      </c>
      <c r="D37" s="559">
        <v>2622</v>
      </c>
    </row>
    <row r="38" spans="1:4" ht="12" customHeight="1" thickBot="1">
      <c r="A38" s="377" t="s">
        <v>4</v>
      </c>
      <c r="B38" s="26"/>
      <c r="C38" s="43" t="s">
        <v>466</v>
      </c>
      <c r="D38" s="220">
        <f>SUM(D39:D42)</f>
        <v>0</v>
      </c>
    </row>
    <row r="39" spans="1:4" s="159" customFormat="1" ht="12" customHeight="1">
      <c r="A39" s="453"/>
      <c r="B39" s="299" t="s">
        <v>132</v>
      </c>
      <c r="C39" s="12" t="s">
        <v>336</v>
      </c>
      <c r="D39" s="234"/>
    </row>
    <row r="40" spans="1:4" ht="12" customHeight="1">
      <c r="A40" s="454"/>
      <c r="B40" s="281" t="s">
        <v>133</v>
      </c>
      <c r="C40" s="10" t="s">
        <v>337</v>
      </c>
      <c r="D40" s="559"/>
    </row>
    <row r="41" spans="1:4" ht="12" customHeight="1">
      <c r="A41" s="454"/>
      <c r="B41" s="281" t="s">
        <v>136</v>
      </c>
      <c r="C41" s="10" t="s">
        <v>344</v>
      </c>
      <c r="D41" s="559"/>
    </row>
    <row r="42" spans="1:4" ht="12" customHeight="1" thickBot="1">
      <c r="A42" s="454"/>
      <c r="B42" s="281" t="s">
        <v>153</v>
      </c>
      <c r="C42" s="10" t="s">
        <v>56</v>
      </c>
      <c r="D42" s="559"/>
    </row>
    <row r="43" spans="1:4" ht="12" customHeight="1" thickBot="1">
      <c r="A43" s="377" t="s">
        <v>5</v>
      </c>
      <c r="B43" s="26"/>
      <c r="C43" s="43" t="s">
        <v>468</v>
      </c>
      <c r="D43" s="300"/>
    </row>
    <row r="44" spans="1:4" ht="15" customHeight="1" thickBot="1">
      <c r="A44" s="377" t="s">
        <v>6</v>
      </c>
      <c r="B44" s="430"/>
      <c r="C44" s="456" t="s">
        <v>469</v>
      </c>
      <c r="D44" s="220">
        <f>+D32+D38+D43</f>
        <v>5304</v>
      </c>
    </row>
    <row r="45" spans="1:4" ht="13.5" thickBot="1">
      <c r="A45" s="457"/>
      <c r="B45" s="458"/>
      <c r="C45" s="458"/>
      <c r="D45" s="458"/>
    </row>
    <row r="46" spans="1:4" ht="15" customHeight="1" thickBot="1">
      <c r="A46" s="459" t="s">
        <v>454</v>
      </c>
      <c r="B46" s="460"/>
      <c r="C46" s="461"/>
      <c r="D46" s="188">
        <v>2</v>
      </c>
    </row>
    <row r="47" spans="1:4" ht="14.25" customHeight="1" thickBot="1">
      <c r="A47" s="459" t="s">
        <v>455</v>
      </c>
      <c r="B47" s="460"/>
      <c r="C47" s="461"/>
      <c r="D47" s="188"/>
    </row>
  </sheetData>
  <sheetProtection sheet="1" objects="1" scenarios="1"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47"/>
  <sheetViews>
    <sheetView workbookViewId="0" topLeftCell="A1">
      <selection activeCell="D1" sqref="D1"/>
    </sheetView>
  </sheetViews>
  <sheetFormatPr defaultColWidth="9.00390625" defaultRowHeight="12.75"/>
  <cols>
    <col min="1" max="1" width="9.625" style="4" customWidth="1"/>
    <col min="2" max="2" width="9.625" style="5" customWidth="1"/>
    <col min="3" max="3" width="72.00390625" style="5" customWidth="1"/>
    <col min="4" max="4" width="25.00390625" style="5" customWidth="1"/>
    <col min="5" max="16384" width="9.375" style="5" customWidth="1"/>
  </cols>
  <sheetData>
    <row r="1" spans="1:4" s="3" customFormat="1" ht="21" customHeight="1" thickBot="1">
      <c r="A1" s="404"/>
      <c r="B1" s="405"/>
      <c r="C1" s="467"/>
      <c r="D1" s="465" t="s">
        <v>633</v>
      </c>
    </row>
    <row r="2" spans="1:4" s="155" customFormat="1" ht="25.5" customHeight="1">
      <c r="A2" s="685" t="s">
        <v>437</v>
      </c>
      <c r="B2" s="686"/>
      <c r="C2" s="462" t="s">
        <v>513</v>
      </c>
      <c r="D2" s="468"/>
    </row>
    <row r="3" spans="1:4" s="155" customFormat="1" ht="16.5" thickBot="1">
      <c r="A3" s="408" t="s">
        <v>436</v>
      </c>
      <c r="B3" s="409"/>
      <c r="C3" s="463" t="s">
        <v>582</v>
      </c>
      <c r="D3" s="470" t="s">
        <v>62</v>
      </c>
    </row>
    <row r="4" spans="1:4" s="156" customFormat="1" ht="15.75" customHeight="1" thickBot="1">
      <c r="A4" s="410"/>
      <c r="B4" s="410"/>
      <c r="C4" s="410"/>
      <c r="D4" s="411" t="s">
        <v>46</v>
      </c>
    </row>
    <row r="5" spans="1:4" ht="13.5" thickBot="1">
      <c r="A5" s="687" t="s">
        <v>438</v>
      </c>
      <c r="B5" s="688"/>
      <c r="C5" s="412" t="s">
        <v>47</v>
      </c>
      <c r="D5" s="413" t="s">
        <v>48</v>
      </c>
    </row>
    <row r="6" spans="1:4" s="106" customFormat="1" ht="12.75" customHeight="1" thickBot="1">
      <c r="A6" s="369">
        <v>1</v>
      </c>
      <c r="B6" s="370">
        <v>2</v>
      </c>
      <c r="C6" s="370">
        <v>3</v>
      </c>
      <c r="D6" s="371">
        <v>4</v>
      </c>
    </row>
    <row r="7" spans="1:4" s="106" customFormat="1" ht="15.75" customHeight="1" thickBot="1">
      <c r="A7" s="414"/>
      <c r="B7" s="415"/>
      <c r="C7" s="415" t="s">
        <v>49</v>
      </c>
      <c r="D7" s="416"/>
    </row>
    <row r="8" spans="1:4" s="157" customFormat="1" ht="12" customHeight="1" thickBot="1">
      <c r="A8" s="369" t="s">
        <v>3</v>
      </c>
      <c r="B8" s="417"/>
      <c r="C8" s="418" t="s">
        <v>456</v>
      </c>
      <c r="D8" s="220">
        <f>SUM(D9:D16)</f>
        <v>0</v>
      </c>
    </row>
    <row r="9" spans="1:4" s="157" customFormat="1" ht="12" customHeight="1">
      <c r="A9" s="422"/>
      <c r="B9" s="420" t="s">
        <v>126</v>
      </c>
      <c r="C9" s="14" t="s">
        <v>256</v>
      </c>
      <c r="D9" s="564"/>
    </row>
    <row r="10" spans="1:4" s="157" customFormat="1" ht="12" customHeight="1">
      <c r="A10" s="419"/>
      <c r="B10" s="420" t="s">
        <v>127</v>
      </c>
      <c r="C10" s="10" t="s">
        <v>257</v>
      </c>
      <c r="D10" s="559"/>
    </row>
    <row r="11" spans="1:4" s="157" customFormat="1" ht="12" customHeight="1">
      <c r="A11" s="419"/>
      <c r="B11" s="420" t="s">
        <v>128</v>
      </c>
      <c r="C11" s="10" t="s">
        <v>258</v>
      </c>
      <c r="D11" s="559"/>
    </row>
    <row r="12" spans="1:4" s="157" customFormat="1" ht="12" customHeight="1">
      <c r="A12" s="419"/>
      <c r="B12" s="420" t="s">
        <v>129</v>
      </c>
      <c r="C12" s="10" t="s">
        <v>259</v>
      </c>
      <c r="D12" s="559"/>
    </row>
    <row r="13" spans="1:4" s="157" customFormat="1" ht="12" customHeight="1">
      <c r="A13" s="419"/>
      <c r="B13" s="420" t="s">
        <v>192</v>
      </c>
      <c r="C13" s="9" t="s">
        <v>260</v>
      </c>
      <c r="D13" s="559"/>
    </row>
    <row r="14" spans="1:4" s="157" customFormat="1" ht="12" customHeight="1">
      <c r="A14" s="424"/>
      <c r="B14" s="420" t="s">
        <v>130</v>
      </c>
      <c r="C14" s="10" t="s">
        <v>261</v>
      </c>
      <c r="D14" s="565"/>
    </row>
    <row r="15" spans="1:4" s="158" customFormat="1" ht="12" customHeight="1">
      <c r="A15" s="419"/>
      <c r="B15" s="420" t="s">
        <v>131</v>
      </c>
      <c r="C15" s="10" t="s">
        <v>457</v>
      </c>
      <c r="D15" s="559"/>
    </row>
    <row r="16" spans="1:4" s="158" customFormat="1" ht="12" customHeight="1" thickBot="1">
      <c r="A16" s="425"/>
      <c r="B16" s="426" t="s">
        <v>142</v>
      </c>
      <c r="C16" s="9" t="s">
        <v>413</v>
      </c>
      <c r="D16" s="308"/>
    </row>
    <row r="17" spans="1:4" s="157" customFormat="1" ht="12" customHeight="1" thickBot="1">
      <c r="A17" s="369" t="s">
        <v>4</v>
      </c>
      <c r="B17" s="417"/>
      <c r="C17" s="418" t="s">
        <v>458</v>
      </c>
      <c r="D17" s="220">
        <f>SUM(D18:D21)</f>
        <v>0</v>
      </c>
    </row>
    <row r="18" spans="1:4" s="158" customFormat="1" ht="12" customHeight="1">
      <c r="A18" s="419"/>
      <c r="B18" s="420" t="s">
        <v>132</v>
      </c>
      <c r="C18" s="12" t="s">
        <v>150</v>
      </c>
      <c r="D18" s="559"/>
    </row>
    <row r="19" spans="1:4" s="158" customFormat="1" ht="12" customHeight="1">
      <c r="A19" s="419"/>
      <c r="B19" s="420" t="s">
        <v>133</v>
      </c>
      <c r="C19" s="10" t="s">
        <v>151</v>
      </c>
      <c r="D19" s="559"/>
    </row>
    <row r="20" spans="1:4" s="158" customFormat="1" ht="12" customHeight="1">
      <c r="A20" s="419"/>
      <c r="B20" s="420" t="s">
        <v>134</v>
      </c>
      <c r="C20" s="10" t="s">
        <v>459</v>
      </c>
      <c r="D20" s="559"/>
    </row>
    <row r="21" spans="1:4" s="158" customFormat="1" ht="12" customHeight="1" thickBot="1">
      <c r="A21" s="419"/>
      <c r="B21" s="420" t="s">
        <v>135</v>
      </c>
      <c r="C21" s="10" t="s">
        <v>152</v>
      </c>
      <c r="D21" s="559"/>
    </row>
    <row r="22" spans="1:4" s="158" customFormat="1" ht="12" customHeight="1" thickBot="1">
      <c r="A22" s="377" t="s">
        <v>5</v>
      </c>
      <c r="B22" s="195"/>
      <c r="C22" s="195" t="s">
        <v>460</v>
      </c>
      <c r="D22" s="300"/>
    </row>
    <row r="23" spans="1:4" s="157" customFormat="1" ht="12" customHeight="1" thickBot="1">
      <c r="A23" s="377" t="s">
        <v>6</v>
      </c>
      <c r="B23" s="417"/>
      <c r="C23" s="195" t="s">
        <v>461</v>
      </c>
      <c r="D23" s="300"/>
    </row>
    <row r="24" spans="1:4" s="157" customFormat="1" ht="12" customHeight="1" thickBot="1">
      <c r="A24" s="369" t="s">
        <v>7</v>
      </c>
      <c r="B24" s="305"/>
      <c r="C24" s="195" t="s">
        <v>462</v>
      </c>
      <c r="D24" s="560">
        <f>+D25+D26</f>
        <v>0</v>
      </c>
    </row>
    <row r="25" spans="1:4" s="157" customFormat="1" ht="12" customHeight="1">
      <c r="A25" s="422"/>
      <c r="B25" s="301" t="s">
        <v>110</v>
      </c>
      <c r="C25" s="261" t="s">
        <v>94</v>
      </c>
      <c r="D25" s="555"/>
    </row>
    <row r="26" spans="1:4" s="157" customFormat="1" ht="12" customHeight="1" thickBot="1">
      <c r="A26" s="428"/>
      <c r="B26" s="303" t="s">
        <v>111</v>
      </c>
      <c r="C26" s="263" t="s">
        <v>463</v>
      </c>
      <c r="D26" s="556"/>
    </row>
    <row r="27" spans="1:4" s="158" customFormat="1" ht="12" customHeight="1" thickBot="1">
      <c r="A27" s="436" t="s">
        <v>8</v>
      </c>
      <c r="B27" s="437"/>
      <c r="C27" s="195" t="s">
        <v>464</v>
      </c>
      <c r="D27" s="300">
        <v>2874</v>
      </c>
    </row>
    <row r="28" spans="1:4" s="158" customFormat="1" ht="15" customHeight="1" thickBot="1">
      <c r="A28" s="436" t="s">
        <v>9</v>
      </c>
      <c r="B28" s="441"/>
      <c r="C28" s="442" t="s">
        <v>465</v>
      </c>
      <c r="D28" s="560">
        <f>SUM(D8,D17,D22,D23,D24,D27)</f>
        <v>2874</v>
      </c>
    </row>
    <row r="29" spans="1:4" s="158" customFormat="1" ht="15" customHeight="1">
      <c r="A29" s="444"/>
      <c r="B29" s="444"/>
      <c r="C29" s="445"/>
      <c r="D29" s="566"/>
    </row>
    <row r="30" spans="1:4" ht="13.5" thickBot="1">
      <c r="A30" s="447"/>
      <c r="B30" s="448"/>
      <c r="C30" s="448"/>
      <c r="D30" s="567"/>
    </row>
    <row r="31" spans="1:4" s="106" customFormat="1" ht="16.5" customHeight="1" thickBot="1">
      <c r="A31" s="449"/>
      <c r="B31" s="450"/>
      <c r="C31" s="451" t="s">
        <v>55</v>
      </c>
      <c r="D31" s="568"/>
    </row>
    <row r="32" spans="1:4" s="159" customFormat="1" ht="12" customHeight="1" thickBot="1">
      <c r="A32" s="377" t="s">
        <v>3</v>
      </c>
      <c r="B32" s="26"/>
      <c r="C32" s="43" t="s">
        <v>330</v>
      </c>
      <c r="D32" s="220">
        <f>SUM(D33:D37)</f>
        <v>2395</v>
      </c>
    </row>
    <row r="33" spans="1:4" ht="12" customHeight="1">
      <c r="A33" s="453"/>
      <c r="B33" s="299" t="s">
        <v>126</v>
      </c>
      <c r="C33" s="12" t="s">
        <v>34</v>
      </c>
      <c r="D33" s="234">
        <v>1296</v>
      </c>
    </row>
    <row r="34" spans="1:4" ht="12" customHeight="1">
      <c r="A34" s="454"/>
      <c r="B34" s="281" t="s">
        <v>127</v>
      </c>
      <c r="C34" s="10" t="s">
        <v>331</v>
      </c>
      <c r="D34" s="559">
        <v>350</v>
      </c>
    </row>
    <row r="35" spans="1:4" ht="12" customHeight="1">
      <c r="A35" s="454"/>
      <c r="B35" s="281" t="s">
        <v>128</v>
      </c>
      <c r="C35" s="10" t="s">
        <v>180</v>
      </c>
      <c r="D35" s="559">
        <v>749</v>
      </c>
    </row>
    <row r="36" spans="1:4" ht="12" customHeight="1">
      <c r="A36" s="454"/>
      <c r="B36" s="281" t="s">
        <v>129</v>
      </c>
      <c r="C36" s="10" t="s">
        <v>332</v>
      </c>
      <c r="D36" s="559"/>
    </row>
    <row r="37" spans="1:4" ht="12" customHeight="1" thickBot="1">
      <c r="A37" s="454"/>
      <c r="B37" s="281" t="s">
        <v>141</v>
      </c>
      <c r="C37" s="10" t="s">
        <v>333</v>
      </c>
      <c r="D37" s="559"/>
    </row>
    <row r="38" spans="1:4" ht="12" customHeight="1" thickBot="1">
      <c r="A38" s="377" t="s">
        <v>4</v>
      </c>
      <c r="B38" s="26"/>
      <c r="C38" s="43" t="s">
        <v>466</v>
      </c>
      <c r="D38" s="220">
        <f>SUM(D39:D42)</f>
        <v>0</v>
      </c>
    </row>
    <row r="39" spans="1:4" s="159" customFormat="1" ht="12" customHeight="1">
      <c r="A39" s="453"/>
      <c r="B39" s="299" t="s">
        <v>132</v>
      </c>
      <c r="C39" s="12" t="s">
        <v>336</v>
      </c>
      <c r="D39" s="234"/>
    </row>
    <row r="40" spans="1:4" ht="12" customHeight="1">
      <c r="A40" s="454"/>
      <c r="B40" s="281" t="s">
        <v>133</v>
      </c>
      <c r="C40" s="10" t="s">
        <v>337</v>
      </c>
      <c r="D40" s="559"/>
    </row>
    <row r="41" spans="1:4" ht="12" customHeight="1">
      <c r="A41" s="454"/>
      <c r="B41" s="281" t="s">
        <v>136</v>
      </c>
      <c r="C41" s="10" t="s">
        <v>344</v>
      </c>
      <c r="D41" s="559"/>
    </row>
    <row r="42" spans="1:4" ht="12" customHeight="1" thickBot="1">
      <c r="A42" s="454"/>
      <c r="B42" s="281" t="s">
        <v>153</v>
      </c>
      <c r="C42" s="10" t="s">
        <v>56</v>
      </c>
      <c r="D42" s="559"/>
    </row>
    <row r="43" spans="1:4" ht="12" customHeight="1" thickBot="1">
      <c r="A43" s="377" t="s">
        <v>5</v>
      </c>
      <c r="B43" s="26"/>
      <c r="C43" s="43" t="s">
        <v>468</v>
      </c>
      <c r="D43" s="300">
        <v>479</v>
      </c>
    </row>
    <row r="44" spans="1:4" ht="15" customHeight="1" thickBot="1">
      <c r="A44" s="377" t="s">
        <v>6</v>
      </c>
      <c r="B44" s="430"/>
      <c r="C44" s="456" t="s">
        <v>469</v>
      </c>
      <c r="D44" s="220">
        <f>+D32+D38+D43</f>
        <v>2874</v>
      </c>
    </row>
    <row r="45" spans="1:4" ht="13.5" thickBot="1">
      <c r="A45" s="457"/>
      <c r="B45" s="458"/>
      <c r="C45" s="458"/>
      <c r="D45" s="458"/>
    </row>
    <row r="46" spans="1:4" ht="15" customHeight="1" thickBot="1">
      <c r="A46" s="459" t="s">
        <v>454</v>
      </c>
      <c r="B46" s="460"/>
      <c r="C46" s="461"/>
      <c r="D46" s="188">
        <v>1</v>
      </c>
    </row>
    <row r="47" spans="1:4" ht="14.25" customHeight="1" thickBot="1">
      <c r="A47" s="459" t="s">
        <v>455</v>
      </c>
      <c r="B47" s="460"/>
      <c r="C47" s="461"/>
      <c r="D47" s="188"/>
    </row>
  </sheetData>
  <sheetProtection sheet="1" objects="1" scenarios="1"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47"/>
  <sheetViews>
    <sheetView workbookViewId="0" topLeftCell="A1">
      <selection activeCell="D1" sqref="D1"/>
    </sheetView>
  </sheetViews>
  <sheetFormatPr defaultColWidth="9.00390625" defaultRowHeight="12.75"/>
  <cols>
    <col min="1" max="1" width="9.625" style="4" customWidth="1"/>
    <col min="2" max="2" width="9.625" style="5" customWidth="1"/>
    <col min="3" max="3" width="72.00390625" style="5" customWidth="1"/>
    <col min="4" max="4" width="25.00390625" style="5" customWidth="1"/>
    <col min="5" max="16384" width="9.375" style="5" customWidth="1"/>
  </cols>
  <sheetData>
    <row r="1" spans="1:4" s="3" customFormat="1" ht="21" customHeight="1" thickBot="1">
      <c r="A1" s="404"/>
      <c r="B1" s="405"/>
      <c r="C1" s="467"/>
      <c r="D1" s="465" t="s">
        <v>634</v>
      </c>
    </row>
    <row r="2" spans="1:4" s="155" customFormat="1" ht="25.5" customHeight="1">
      <c r="A2" s="685" t="s">
        <v>437</v>
      </c>
      <c r="B2" s="686"/>
      <c r="C2" s="462" t="s">
        <v>513</v>
      </c>
      <c r="D2" s="468"/>
    </row>
    <row r="3" spans="1:4" s="155" customFormat="1" ht="16.5" thickBot="1">
      <c r="A3" s="408" t="s">
        <v>436</v>
      </c>
      <c r="B3" s="409"/>
      <c r="C3" s="463" t="s">
        <v>583</v>
      </c>
      <c r="D3" s="470" t="s">
        <v>63</v>
      </c>
    </row>
    <row r="4" spans="1:4" s="156" customFormat="1" ht="15.75" customHeight="1" thickBot="1">
      <c r="A4" s="410"/>
      <c r="B4" s="410"/>
      <c r="C4" s="410"/>
      <c r="D4" s="411" t="s">
        <v>46</v>
      </c>
    </row>
    <row r="5" spans="1:4" ht="13.5" thickBot="1">
      <c r="A5" s="687" t="s">
        <v>438</v>
      </c>
      <c r="B5" s="688"/>
      <c r="C5" s="412" t="s">
        <v>47</v>
      </c>
      <c r="D5" s="413" t="s">
        <v>48</v>
      </c>
    </row>
    <row r="6" spans="1:4" s="106" customFormat="1" ht="12.75" customHeight="1" thickBot="1">
      <c r="A6" s="369">
        <v>1</v>
      </c>
      <c r="B6" s="370">
        <v>2</v>
      </c>
      <c r="C6" s="370">
        <v>3</v>
      </c>
      <c r="D6" s="371">
        <v>4</v>
      </c>
    </row>
    <row r="7" spans="1:4" s="106" customFormat="1" ht="15.75" customHeight="1" thickBot="1">
      <c r="A7" s="414"/>
      <c r="B7" s="415"/>
      <c r="C7" s="415" t="s">
        <v>49</v>
      </c>
      <c r="D7" s="416"/>
    </row>
    <row r="8" spans="1:4" s="157" customFormat="1" ht="12" customHeight="1" thickBot="1">
      <c r="A8" s="369" t="s">
        <v>3</v>
      </c>
      <c r="B8" s="417"/>
      <c r="C8" s="418" t="s">
        <v>456</v>
      </c>
      <c r="D8" s="220">
        <f>SUM(D9:D16)</f>
        <v>0</v>
      </c>
    </row>
    <row r="9" spans="1:4" s="157" customFormat="1" ht="12" customHeight="1">
      <c r="A9" s="422"/>
      <c r="B9" s="420" t="s">
        <v>126</v>
      </c>
      <c r="C9" s="14" t="s">
        <v>256</v>
      </c>
      <c r="D9" s="564"/>
    </row>
    <row r="10" spans="1:4" s="157" customFormat="1" ht="12" customHeight="1">
      <c r="A10" s="419"/>
      <c r="B10" s="420" t="s">
        <v>127</v>
      </c>
      <c r="C10" s="10" t="s">
        <v>257</v>
      </c>
      <c r="D10" s="559"/>
    </row>
    <row r="11" spans="1:4" s="157" customFormat="1" ht="12" customHeight="1">
      <c r="A11" s="419"/>
      <c r="B11" s="420" t="s">
        <v>128</v>
      </c>
      <c r="C11" s="10" t="s">
        <v>258</v>
      </c>
      <c r="D11" s="559"/>
    </row>
    <row r="12" spans="1:4" s="157" customFormat="1" ht="12" customHeight="1">
      <c r="A12" s="419"/>
      <c r="B12" s="420" t="s">
        <v>129</v>
      </c>
      <c r="C12" s="10" t="s">
        <v>259</v>
      </c>
      <c r="D12" s="559"/>
    </row>
    <row r="13" spans="1:4" s="157" customFormat="1" ht="12" customHeight="1">
      <c r="A13" s="419"/>
      <c r="B13" s="420" t="s">
        <v>192</v>
      </c>
      <c r="C13" s="9" t="s">
        <v>260</v>
      </c>
      <c r="D13" s="559"/>
    </row>
    <row r="14" spans="1:4" s="157" customFormat="1" ht="12" customHeight="1">
      <c r="A14" s="424"/>
      <c r="B14" s="420" t="s">
        <v>130</v>
      </c>
      <c r="C14" s="10" t="s">
        <v>261</v>
      </c>
      <c r="D14" s="565"/>
    </row>
    <row r="15" spans="1:4" s="158" customFormat="1" ht="12" customHeight="1">
      <c r="A15" s="419"/>
      <c r="B15" s="420" t="s">
        <v>131</v>
      </c>
      <c r="C15" s="10" t="s">
        <v>457</v>
      </c>
      <c r="D15" s="559"/>
    </row>
    <row r="16" spans="1:4" s="158" customFormat="1" ht="12" customHeight="1" thickBot="1">
      <c r="A16" s="425"/>
      <c r="B16" s="426" t="s">
        <v>142</v>
      </c>
      <c r="C16" s="9" t="s">
        <v>413</v>
      </c>
      <c r="D16" s="308"/>
    </row>
    <row r="17" spans="1:4" s="157" customFormat="1" ht="12" customHeight="1" thickBot="1">
      <c r="A17" s="369" t="s">
        <v>4</v>
      </c>
      <c r="B17" s="417"/>
      <c r="C17" s="418" t="s">
        <v>458</v>
      </c>
      <c r="D17" s="220">
        <f>SUM(D18:D21)</f>
        <v>600</v>
      </c>
    </row>
    <row r="18" spans="1:4" s="158" customFormat="1" ht="12" customHeight="1">
      <c r="A18" s="419"/>
      <c r="B18" s="420" t="s">
        <v>132</v>
      </c>
      <c r="C18" s="12" t="s">
        <v>150</v>
      </c>
      <c r="D18" s="559">
        <v>600</v>
      </c>
    </row>
    <row r="19" spans="1:4" s="158" customFormat="1" ht="12" customHeight="1">
      <c r="A19" s="419"/>
      <c r="B19" s="420" t="s">
        <v>133</v>
      </c>
      <c r="C19" s="10" t="s">
        <v>151</v>
      </c>
      <c r="D19" s="559"/>
    </row>
    <row r="20" spans="1:4" s="158" customFormat="1" ht="12" customHeight="1">
      <c r="A20" s="419"/>
      <c r="B20" s="420" t="s">
        <v>134</v>
      </c>
      <c r="C20" s="10" t="s">
        <v>459</v>
      </c>
      <c r="D20" s="559"/>
    </row>
    <row r="21" spans="1:4" s="158" customFormat="1" ht="12" customHeight="1" thickBot="1">
      <c r="A21" s="419"/>
      <c r="B21" s="420" t="s">
        <v>135</v>
      </c>
      <c r="C21" s="10" t="s">
        <v>152</v>
      </c>
      <c r="D21" s="559"/>
    </row>
    <row r="22" spans="1:4" s="158" customFormat="1" ht="12" customHeight="1" thickBot="1">
      <c r="A22" s="377" t="s">
        <v>5</v>
      </c>
      <c r="B22" s="195"/>
      <c r="C22" s="195" t="s">
        <v>460</v>
      </c>
      <c r="D22" s="300"/>
    </row>
    <row r="23" spans="1:4" s="157" customFormat="1" ht="12" customHeight="1" thickBot="1">
      <c r="A23" s="377" t="s">
        <v>6</v>
      </c>
      <c r="B23" s="417"/>
      <c r="C23" s="195" t="s">
        <v>461</v>
      </c>
      <c r="D23" s="300"/>
    </row>
    <row r="24" spans="1:4" s="157" customFormat="1" ht="12" customHeight="1" thickBot="1">
      <c r="A24" s="369" t="s">
        <v>7</v>
      </c>
      <c r="B24" s="305"/>
      <c r="C24" s="195" t="s">
        <v>462</v>
      </c>
      <c r="D24" s="560">
        <f>+D25+D26</f>
        <v>0</v>
      </c>
    </row>
    <row r="25" spans="1:4" s="157" customFormat="1" ht="12" customHeight="1">
      <c r="A25" s="422"/>
      <c r="B25" s="301" t="s">
        <v>110</v>
      </c>
      <c r="C25" s="261" t="s">
        <v>94</v>
      </c>
      <c r="D25" s="555"/>
    </row>
    <row r="26" spans="1:4" s="157" customFormat="1" ht="12" customHeight="1" thickBot="1">
      <c r="A26" s="428"/>
      <c r="B26" s="303" t="s">
        <v>111</v>
      </c>
      <c r="C26" s="263" t="s">
        <v>463</v>
      </c>
      <c r="D26" s="556"/>
    </row>
    <row r="27" spans="1:4" s="158" customFormat="1" ht="12" customHeight="1" thickBot="1">
      <c r="A27" s="436" t="s">
        <v>8</v>
      </c>
      <c r="B27" s="437"/>
      <c r="C27" s="195" t="s">
        <v>464</v>
      </c>
      <c r="D27" s="300">
        <v>323</v>
      </c>
    </row>
    <row r="28" spans="1:4" s="158" customFormat="1" ht="15" customHeight="1" thickBot="1">
      <c r="A28" s="436" t="s">
        <v>9</v>
      </c>
      <c r="B28" s="441"/>
      <c r="C28" s="442" t="s">
        <v>465</v>
      </c>
      <c r="D28" s="560">
        <f>SUM(D8,D17,D22,D23,D24,D27)</f>
        <v>923</v>
      </c>
    </row>
    <row r="29" spans="1:4" s="158" customFormat="1" ht="15" customHeight="1">
      <c r="A29" s="444"/>
      <c r="B29" s="444"/>
      <c r="C29" s="445"/>
      <c r="D29" s="566"/>
    </row>
    <row r="30" spans="1:4" ht="13.5" thickBot="1">
      <c r="A30" s="447"/>
      <c r="B30" s="448"/>
      <c r="C30" s="448"/>
      <c r="D30" s="567"/>
    </row>
    <row r="31" spans="1:4" s="106" customFormat="1" ht="16.5" customHeight="1" thickBot="1">
      <c r="A31" s="449"/>
      <c r="B31" s="450"/>
      <c r="C31" s="451" t="s">
        <v>55</v>
      </c>
      <c r="D31" s="568"/>
    </row>
    <row r="32" spans="1:4" s="159" customFormat="1" ht="12" customHeight="1" thickBot="1">
      <c r="A32" s="377" t="s">
        <v>3</v>
      </c>
      <c r="B32" s="26"/>
      <c r="C32" s="43" t="s">
        <v>330</v>
      </c>
      <c r="D32" s="220">
        <f>SUM(D33:D37)</f>
        <v>923</v>
      </c>
    </row>
    <row r="33" spans="1:4" ht="12" customHeight="1">
      <c r="A33" s="453"/>
      <c r="B33" s="299" t="s">
        <v>126</v>
      </c>
      <c r="C33" s="12" t="s">
        <v>34</v>
      </c>
      <c r="D33" s="234">
        <v>324</v>
      </c>
    </row>
    <row r="34" spans="1:4" ht="12" customHeight="1">
      <c r="A34" s="454"/>
      <c r="B34" s="281" t="s">
        <v>127</v>
      </c>
      <c r="C34" s="10" t="s">
        <v>331</v>
      </c>
      <c r="D34" s="559">
        <v>87</v>
      </c>
    </row>
    <row r="35" spans="1:4" ht="12" customHeight="1">
      <c r="A35" s="454"/>
      <c r="B35" s="281" t="s">
        <v>128</v>
      </c>
      <c r="C35" s="10" t="s">
        <v>180</v>
      </c>
      <c r="D35" s="559">
        <v>322</v>
      </c>
    </row>
    <row r="36" spans="1:4" ht="12" customHeight="1">
      <c r="A36" s="454"/>
      <c r="B36" s="281" t="s">
        <v>129</v>
      </c>
      <c r="C36" s="10" t="s">
        <v>332</v>
      </c>
      <c r="D36" s="559"/>
    </row>
    <row r="37" spans="1:4" ht="12" customHeight="1" thickBot="1">
      <c r="A37" s="454"/>
      <c r="B37" s="281" t="s">
        <v>141</v>
      </c>
      <c r="C37" s="10" t="s">
        <v>333</v>
      </c>
      <c r="D37" s="559">
        <v>190</v>
      </c>
    </row>
    <row r="38" spans="1:4" ht="12" customHeight="1" thickBot="1">
      <c r="A38" s="377" t="s">
        <v>4</v>
      </c>
      <c r="B38" s="26"/>
      <c r="C38" s="43" t="s">
        <v>466</v>
      </c>
      <c r="D38" s="220">
        <f>SUM(D39:D42)</f>
        <v>0</v>
      </c>
    </row>
    <row r="39" spans="1:4" s="159" customFormat="1" ht="12" customHeight="1">
      <c r="A39" s="453"/>
      <c r="B39" s="299" t="s">
        <v>132</v>
      </c>
      <c r="C39" s="12" t="s">
        <v>336</v>
      </c>
      <c r="D39" s="234"/>
    </row>
    <row r="40" spans="1:4" ht="12" customHeight="1">
      <c r="A40" s="454"/>
      <c r="B40" s="281" t="s">
        <v>133</v>
      </c>
      <c r="C40" s="10" t="s">
        <v>337</v>
      </c>
      <c r="D40" s="559"/>
    </row>
    <row r="41" spans="1:4" ht="12" customHeight="1">
      <c r="A41" s="454"/>
      <c r="B41" s="281" t="s">
        <v>136</v>
      </c>
      <c r="C41" s="10" t="s">
        <v>344</v>
      </c>
      <c r="D41" s="559"/>
    </row>
    <row r="42" spans="1:4" ht="12" customHeight="1" thickBot="1">
      <c r="A42" s="454"/>
      <c r="B42" s="281" t="s">
        <v>153</v>
      </c>
      <c r="C42" s="10" t="s">
        <v>56</v>
      </c>
      <c r="D42" s="559"/>
    </row>
    <row r="43" spans="1:4" ht="12" customHeight="1" thickBot="1">
      <c r="A43" s="377" t="s">
        <v>5</v>
      </c>
      <c r="B43" s="26"/>
      <c r="C43" s="43" t="s">
        <v>468</v>
      </c>
      <c r="D43" s="300"/>
    </row>
    <row r="44" spans="1:4" ht="15" customHeight="1" thickBot="1">
      <c r="A44" s="377" t="s">
        <v>6</v>
      </c>
      <c r="B44" s="430"/>
      <c r="C44" s="456" t="s">
        <v>469</v>
      </c>
      <c r="D44" s="220">
        <f>+D32+D38+D43</f>
        <v>923</v>
      </c>
    </row>
    <row r="45" spans="1:4" ht="13.5" thickBot="1">
      <c r="A45" s="457"/>
      <c r="B45" s="458"/>
      <c r="C45" s="458"/>
      <c r="D45" s="458"/>
    </row>
    <row r="46" spans="1:4" ht="15" customHeight="1" thickBot="1">
      <c r="A46" s="459" t="s">
        <v>454</v>
      </c>
      <c r="B46" s="460"/>
      <c r="C46" s="461"/>
      <c r="D46" s="188">
        <v>0.5</v>
      </c>
    </row>
    <row r="47" spans="1:4" ht="14.25" customHeight="1" thickBot="1">
      <c r="A47" s="459" t="s">
        <v>455</v>
      </c>
      <c r="B47" s="460"/>
      <c r="C47" s="461"/>
      <c r="D47" s="188"/>
    </row>
  </sheetData>
  <sheetProtection sheet="1" objects="1" scenarios="1"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47"/>
  <sheetViews>
    <sheetView workbookViewId="0" topLeftCell="A1">
      <selection activeCell="D1" sqref="D1"/>
    </sheetView>
  </sheetViews>
  <sheetFormatPr defaultColWidth="9.00390625" defaultRowHeight="12.75"/>
  <cols>
    <col min="1" max="1" width="9.625" style="4" customWidth="1"/>
    <col min="2" max="2" width="9.625" style="5" customWidth="1"/>
    <col min="3" max="3" width="72.00390625" style="5" customWidth="1"/>
    <col min="4" max="4" width="25.00390625" style="5" customWidth="1"/>
    <col min="5" max="16384" width="9.375" style="5" customWidth="1"/>
  </cols>
  <sheetData>
    <row r="1" spans="1:4" s="3" customFormat="1" ht="21" customHeight="1" thickBot="1">
      <c r="A1" s="404"/>
      <c r="B1" s="405"/>
      <c r="C1" s="467"/>
      <c r="D1" s="465" t="s">
        <v>635</v>
      </c>
    </row>
    <row r="2" spans="1:4" s="155" customFormat="1" ht="25.5" customHeight="1">
      <c r="A2" s="685" t="s">
        <v>437</v>
      </c>
      <c r="B2" s="686"/>
      <c r="C2" s="462" t="s">
        <v>513</v>
      </c>
      <c r="D2" s="468"/>
    </row>
    <row r="3" spans="1:4" s="155" customFormat="1" ht="16.5" thickBot="1">
      <c r="A3" s="408" t="s">
        <v>436</v>
      </c>
      <c r="B3" s="409"/>
      <c r="C3" s="463" t="s">
        <v>470</v>
      </c>
      <c r="D3" s="470" t="s">
        <v>64</v>
      </c>
    </row>
    <row r="4" spans="1:4" s="156" customFormat="1" ht="15.75" customHeight="1" thickBot="1">
      <c r="A4" s="410"/>
      <c r="B4" s="410"/>
      <c r="C4" s="410"/>
      <c r="D4" s="411" t="s">
        <v>46</v>
      </c>
    </row>
    <row r="5" spans="1:4" ht="13.5" thickBot="1">
      <c r="A5" s="687" t="s">
        <v>438</v>
      </c>
      <c r="B5" s="688"/>
      <c r="C5" s="412" t="s">
        <v>47</v>
      </c>
      <c r="D5" s="413" t="s">
        <v>48</v>
      </c>
    </row>
    <row r="6" spans="1:4" s="106" customFormat="1" ht="12.75" customHeight="1" thickBot="1">
      <c r="A6" s="369">
        <v>1</v>
      </c>
      <c r="B6" s="370">
        <v>2</v>
      </c>
      <c r="C6" s="370">
        <v>3</v>
      </c>
      <c r="D6" s="371">
        <v>4</v>
      </c>
    </row>
    <row r="7" spans="1:4" s="106" customFormat="1" ht="15.75" customHeight="1" thickBot="1">
      <c r="A7" s="414"/>
      <c r="B7" s="415"/>
      <c r="C7" s="415" t="s">
        <v>49</v>
      </c>
      <c r="D7" s="416"/>
    </row>
    <row r="8" spans="1:4" s="157" customFormat="1" ht="12" customHeight="1" thickBot="1">
      <c r="A8" s="369" t="s">
        <v>3</v>
      </c>
      <c r="B8" s="417"/>
      <c r="C8" s="418" t="s">
        <v>456</v>
      </c>
      <c r="D8" s="220">
        <f>SUM(D9:D16)</f>
        <v>0</v>
      </c>
    </row>
    <row r="9" spans="1:4" s="157" customFormat="1" ht="12" customHeight="1">
      <c r="A9" s="422"/>
      <c r="B9" s="420" t="s">
        <v>126</v>
      </c>
      <c r="C9" s="14" t="s">
        <v>256</v>
      </c>
      <c r="D9" s="564"/>
    </row>
    <row r="10" spans="1:4" s="157" customFormat="1" ht="12" customHeight="1">
      <c r="A10" s="419"/>
      <c r="B10" s="420" t="s">
        <v>127</v>
      </c>
      <c r="C10" s="10" t="s">
        <v>257</v>
      </c>
      <c r="D10" s="559"/>
    </row>
    <row r="11" spans="1:4" s="157" customFormat="1" ht="12" customHeight="1">
      <c r="A11" s="419"/>
      <c r="B11" s="420" t="s">
        <v>128</v>
      </c>
      <c r="C11" s="10" t="s">
        <v>258</v>
      </c>
      <c r="D11" s="559"/>
    </row>
    <row r="12" spans="1:4" s="157" customFormat="1" ht="12" customHeight="1">
      <c r="A12" s="419"/>
      <c r="B12" s="420" t="s">
        <v>129</v>
      </c>
      <c r="C12" s="10" t="s">
        <v>259</v>
      </c>
      <c r="D12" s="559"/>
    </row>
    <row r="13" spans="1:4" s="157" customFormat="1" ht="12" customHeight="1">
      <c r="A13" s="419"/>
      <c r="B13" s="420" t="s">
        <v>192</v>
      </c>
      <c r="C13" s="9" t="s">
        <v>260</v>
      </c>
      <c r="D13" s="559"/>
    </row>
    <row r="14" spans="1:4" s="157" customFormat="1" ht="12" customHeight="1">
      <c r="A14" s="424"/>
      <c r="B14" s="420" t="s">
        <v>130</v>
      </c>
      <c r="C14" s="10" t="s">
        <v>261</v>
      </c>
      <c r="D14" s="565"/>
    </row>
    <row r="15" spans="1:4" s="158" customFormat="1" ht="12" customHeight="1">
      <c r="A15" s="419"/>
      <c r="B15" s="420" t="s">
        <v>131</v>
      </c>
      <c r="C15" s="10" t="s">
        <v>457</v>
      </c>
      <c r="D15" s="559"/>
    </row>
    <row r="16" spans="1:4" s="158" customFormat="1" ht="12" customHeight="1" thickBot="1">
      <c r="A16" s="425"/>
      <c r="B16" s="426" t="s">
        <v>142</v>
      </c>
      <c r="C16" s="9" t="s">
        <v>413</v>
      </c>
      <c r="D16" s="308"/>
    </row>
    <row r="17" spans="1:4" s="157" customFormat="1" ht="12" customHeight="1" thickBot="1">
      <c r="A17" s="369" t="s">
        <v>4</v>
      </c>
      <c r="B17" s="417"/>
      <c r="C17" s="418" t="s">
        <v>458</v>
      </c>
      <c r="D17" s="220">
        <f>SUM(D18:D21)</f>
        <v>0</v>
      </c>
    </row>
    <row r="18" spans="1:4" s="158" customFormat="1" ht="12" customHeight="1">
      <c r="A18" s="419"/>
      <c r="B18" s="420" t="s">
        <v>132</v>
      </c>
      <c r="C18" s="12" t="s">
        <v>150</v>
      </c>
      <c r="D18" s="559"/>
    </row>
    <row r="19" spans="1:4" s="158" customFormat="1" ht="12" customHeight="1">
      <c r="A19" s="419"/>
      <c r="B19" s="420" t="s">
        <v>133</v>
      </c>
      <c r="C19" s="10" t="s">
        <v>151</v>
      </c>
      <c r="D19" s="559"/>
    </row>
    <row r="20" spans="1:4" s="158" customFormat="1" ht="12" customHeight="1">
      <c r="A20" s="419"/>
      <c r="B20" s="420" t="s">
        <v>134</v>
      </c>
      <c r="C20" s="10" t="s">
        <v>459</v>
      </c>
      <c r="D20" s="559"/>
    </row>
    <row r="21" spans="1:4" s="158" customFormat="1" ht="12" customHeight="1" thickBot="1">
      <c r="A21" s="419"/>
      <c r="B21" s="420" t="s">
        <v>135</v>
      </c>
      <c r="C21" s="10" t="s">
        <v>152</v>
      </c>
      <c r="D21" s="559"/>
    </row>
    <row r="22" spans="1:4" s="158" customFormat="1" ht="12" customHeight="1" thickBot="1">
      <c r="A22" s="377" t="s">
        <v>5</v>
      </c>
      <c r="B22" s="195"/>
      <c r="C22" s="195" t="s">
        <v>460</v>
      </c>
      <c r="D22" s="300"/>
    </row>
    <row r="23" spans="1:4" s="157" customFormat="1" ht="12" customHeight="1" thickBot="1">
      <c r="A23" s="377" t="s">
        <v>6</v>
      </c>
      <c r="B23" s="417"/>
      <c r="C23" s="195" t="s">
        <v>461</v>
      </c>
      <c r="D23" s="300"/>
    </row>
    <row r="24" spans="1:4" s="157" customFormat="1" ht="12" customHeight="1" thickBot="1">
      <c r="A24" s="369" t="s">
        <v>7</v>
      </c>
      <c r="B24" s="305"/>
      <c r="C24" s="195" t="s">
        <v>462</v>
      </c>
      <c r="D24" s="560">
        <f>+D25+D26</f>
        <v>0</v>
      </c>
    </row>
    <row r="25" spans="1:4" s="157" customFormat="1" ht="12" customHeight="1">
      <c r="A25" s="422"/>
      <c r="B25" s="301" t="s">
        <v>110</v>
      </c>
      <c r="C25" s="261" t="s">
        <v>94</v>
      </c>
      <c r="D25" s="555"/>
    </row>
    <row r="26" spans="1:4" s="157" customFormat="1" ht="12" customHeight="1" thickBot="1">
      <c r="A26" s="428"/>
      <c r="B26" s="303" t="s">
        <v>111</v>
      </c>
      <c r="C26" s="263" t="s">
        <v>463</v>
      </c>
      <c r="D26" s="556"/>
    </row>
    <row r="27" spans="1:4" s="158" customFormat="1" ht="12" customHeight="1" thickBot="1">
      <c r="A27" s="436" t="s">
        <v>8</v>
      </c>
      <c r="B27" s="437"/>
      <c r="C27" s="195" t="s">
        <v>464</v>
      </c>
      <c r="D27" s="300">
        <v>509</v>
      </c>
    </row>
    <row r="28" spans="1:4" s="158" customFormat="1" ht="15" customHeight="1" thickBot="1">
      <c r="A28" s="436" t="s">
        <v>9</v>
      </c>
      <c r="B28" s="441"/>
      <c r="C28" s="442" t="s">
        <v>465</v>
      </c>
      <c r="D28" s="560">
        <f>SUM(D8,D17,D22,D23,D24,D27)</f>
        <v>509</v>
      </c>
    </row>
    <row r="29" spans="1:4" s="158" customFormat="1" ht="15" customHeight="1">
      <c r="A29" s="444"/>
      <c r="B29" s="444"/>
      <c r="C29" s="445"/>
      <c r="D29" s="446"/>
    </row>
    <row r="30" spans="1:4" ht="13.5" thickBot="1">
      <c r="A30" s="447"/>
      <c r="B30" s="448"/>
      <c r="C30" s="448"/>
      <c r="D30" s="448"/>
    </row>
    <row r="31" spans="1:4" s="106" customFormat="1" ht="16.5" customHeight="1" thickBot="1">
      <c r="A31" s="449"/>
      <c r="B31" s="450"/>
      <c r="C31" s="451" t="s">
        <v>55</v>
      </c>
      <c r="D31" s="452"/>
    </row>
    <row r="32" spans="1:4" s="159" customFormat="1" ht="12" customHeight="1" thickBot="1">
      <c r="A32" s="377" t="s">
        <v>3</v>
      </c>
      <c r="B32" s="26"/>
      <c r="C32" s="43" t="s">
        <v>330</v>
      </c>
      <c r="D32" s="220">
        <f>SUM(D33:D37)</f>
        <v>509</v>
      </c>
    </row>
    <row r="33" spans="1:4" ht="12" customHeight="1">
      <c r="A33" s="453"/>
      <c r="B33" s="299" t="s">
        <v>126</v>
      </c>
      <c r="C33" s="12" t="s">
        <v>34</v>
      </c>
      <c r="D33" s="234"/>
    </row>
    <row r="34" spans="1:4" ht="12" customHeight="1">
      <c r="A34" s="454"/>
      <c r="B34" s="281" t="s">
        <v>127</v>
      </c>
      <c r="C34" s="10" t="s">
        <v>331</v>
      </c>
      <c r="D34" s="559"/>
    </row>
    <row r="35" spans="1:4" ht="12" customHeight="1">
      <c r="A35" s="454"/>
      <c r="B35" s="281" t="s">
        <v>128</v>
      </c>
      <c r="C35" s="10" t="s">
        <v>180</v>
      </c>
      <c r="D35" s="559">
        <v>509</v>
      </c>
    </row>
    <row r="36" spans="1:4" ht="12" customHeight="1">
      <c r="A36" s="454"/>
      <c r="B36" s="281" t="s">
        <v>129</v>
      </c>
      <c r="C36" s="10" t="s">
        <v>332</v>
      </c>
      <c r="D36" s="559"/>
    </row>
    <row r="37" spans="1:4" ht="12" customHeight="1" thickBot="1">
      <c r="A37" s="454"/>
      <c r="B37" s="281" t="s">
        <v>141</v>
      </c>
      <c r="C37" s="10" t="s">
        <v>333</v>
      </c>
      <c r="D37" s="559"/>
    </row>
    <row r="38" spans="1:4" ht="12" customHeight="1" thickBot="1">
      <c r="A38" s="377" t="s">
        <v>4</v>
      </c>
      <c r="B38" s="26"/>
      <c r="C38" s="43" t="s">
        <v>466</v>
      </c>
      <c r="D38" s="220">
        <f>SUM(D39:D42)</f>
        <v>0</v>
      </c>
    </row>
    <row r="39" spans="1:4" s="159" customFormat="1" ht="12" customHeight="1">
      <c r="A39" s="453"/>
      <c r="B39" s="299" t="s">
        <v>132</v>
      </c>
      <c r="C39" s="12" t="s">
        <v>336</v>
      </c>
      <c r="D39" s="234"/>
    </row>
    <row r="40" spans="1:4" ht="12" customHeight="1">
      <c r="A40" s="454"/>
      <c r="B40" s="281" t="s">
        <v>133</v>
      </c>
      <c r="C40" s="10" t="s">
        <v>337</v>
      </c>
      <c r="D40" s="559"/>
    </row>
    <row r="41" spans="1:4" ht="12" customHeight="1">
      <c r="A41" s="454"/>
      <c r="B41" s="281" t="s">
        <v>136</v>
      </c>
      <c r="C41" s="10" t="s">
        <v>344</v>
      </c>
      <c r="D41" s="559"/>
    </row>
    <row r="42" spans="1:4" ht="12" customHeight="1" thickBot="1">
      <c r="A42" s="454"/>
      <c r="B42" s="281" t="s">
        <v>153</v>
      </c>
      <c r="C42" s="10" t="s">
        <v>56</v>
      </c>
      <c r="D42" s="559"/>
    </row>
    <row r="43" spans="1:4" ht="12" customHeight="1" thickBot="1">
      <c r="A43" s="377" t="s">
        <v>5</v>
      </c>
      <c r="B43" s="26"/>
      <c r="C43" s="43" t="s">
        <v>468</v>
      </c>
      <c r="D43" s="300"/>
    </row>
    <row r="44" spans="1:4" ht="15" customHeight="1" thickBot="1">
      <c r="A44" s="377" t="s">
        <v>6</v>
      </c>
      <c r="B44" s="430"/>
      <c r="C44" s="456" t="s">
        <v>469</v>
      </c>
      <c r="D44" s="220">
        <f>+D32+D38+D43</f>
        <v>509</v>
      </c>
    </row>
    <row r="45" spans="1:4" ht="13.5" thickBot="1">
      <c r="A45" s="457"/>
      <c r="B45" s="458"/>
      <c r="C45" s="458"/>
      <c r="D45" s="458"/>
    </row>
    <row r="46" spans="1:4" ht="15" customHeight="1" thickBot="1">
      <c r="A46" s="459" t="s">
        <v>454</v>
      </c>
      <c r="B46" s="460"/>
      <c r="C46" s="461"/>
      <c r="D46" s="188"/>
    </row>
    <row r="47" spans="1:4" ht="14.25" customHeight="1" thickBot="1">
      <c r="A47" s="459" t="s">
        <v>455</v>
      </c>
      <c r="B47" s="460"/>
      <c r="C47" s="461"/>
      <c r="D47" s="188"/>
    </row>
  </sheetData>
  <sheetProtection sheet="1" objects="1" scenarios="1"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5"/>
  <sheetViews>
    <sheetView view="pageLayout" zoomScaleNormal="120" zoomScaleSheetLayoutView="130" workbookViewId="0" topLeftCell="B100">
      <selection activeCell="B3" sqref="B3"/>
    </sheetView>
  </sheetViews>
  <sheetFormatPr defaultColWidth="9.00390625" defaultRowHeight="12.75"/>
  <cols>
    <col min="1" max="1" width="7.50390625" style="59" customWidth="1"/>
    <col min="2" max="2" width="91.625" style="59" customWidth="1"/>
    <col min="3" max="3" width="21.625" style="59" customWidth="1"/>
    <col min="4" max="4" width="9.00390625" style="59" customWidth="1"/>
    <col min="5" max="16384" width="9.375" style="59" customWidth="1"/>
  </cols>
  <sheetData>
    <row r="1" spans="1:3" ht="15.75" customHeight="1">
      <c r="A1" s="58" t="s">
        <v>0</v>
      </c>
      <c r="B1" s="58"/>
      <c r="C1" s="58"/>
    </row>
    <row r="2" spans="1:3" ht="15.75" customHeight="1" thickBot="1">
      <c r="A2" s="630" t="s">
        <v>201</v>
      </c>
      <c r="B2" s="630"/>
      <c r="C2" s="258"/>
    </row>
    <row r="3" spans="1:3" ht="37.5" customHeight="1" thickBot="1">
      <c r="A3" s="33" t="s">
        <v>76</v>
      </c>
      <c r="B3" s="34" t="s">
        <v>2</v>
      </c>
      <c r="C3" s="60" t="s">
        <v>245</v>
      </c>
    </row>
    <row r="4" spans="1:3" s="61" customFormat="1" ht="12" customHeight="1" thickBot="1">
      <c r="A4" s="50">
        <v>1</v>
      </c>
      <c r="B4" s="51">
        <v>2</v>
      </c>
      <c r="C4" s="52">
        <v>3</v>
      </c>
    </row>
    <row r="5" spans="1:3" s="2" customFormat="1" ht="12" customHeight="1" thickBot="1">
      <c r="A5" s="27" t="s">
        <v>3</v>
      </c>
      <c r="B5" s="28" t="s">
        <v>246</v>
      </c>
      <c r="C5" s="499">
        <f>+C6+C13+C22</f>
        <v>9498</v>
      </c>
    </row>
    <row r="6" spans="1:3" s="2" customFormat="1" ht="12" customHeight="1" thickBot="1">
      <c r="A6" s="25" t="s">
        <v>4</v>
      </c>
      <c r="B6" s="26" t="s">
        <v>247</v>
      </c>
      <c r="C6" s="501">
        <f>SUM(C7:C12)</f>
        <v>9198</v>
      </c>
    </row>
    <row r="7" spans="1:3" s="2" customFormat="1" ht="12" customHeight="1">
      <c r="A7" s="18" t="s">
        <v>132</v>
      </c>
      <c r="B7" s="10" t="s">
        <v>51</v>
      </c>
      <c r="C7" s="502">
        <v>1610</v>
      </c>
    </row>
    <row r="8" spans="1:3" s="2" customFormat="1" ht="12" customHeight="1">
      <c r="A8" s="18" t="s">
        <v>133</v>
      </c>
      <c r="B8" s="10" t="s">
        <v>93</v>
      </c>
      <c r="C8" s="502"/>
    </row>
    <row r="9" spans="1:3" s="2" customFormat="1" ht="12" customHeight="1">
      <c r="A9" s="18" t="s">
        <v>134</v>
      </c>
      <c r="B9" s="10" t="s">
        <v>52</v>
      </c>
      <c r="C9" s="502">
        <v>7408</v>
      </c>
    </row>
    <row r="10" spans="1:3" s="2" customFormat="1" ht="12" customHeight="1">
      <c r="A10" s="18" t="s">
        <v>135</v>
      </c>
      <c r="B10" s="10" t="s">
        <v>248</v>
      </c>
      <c r="C10" s="502">
        <v>180</v>
      </c>
    </row>
    <row r="11" spans="1:3" s="2" customFormat="1" ht="12" customHeight="1">
      <c r="A11" s="18" t="s">
        <v>136</v>
      </c>
      <c r="B11" s="10" t="s">
        <v>249</v>
      </c>
      <c r="C11" s="502"/>
    </row>
    <row r="12" spans="1:3" s="2" customFormat="1" ht="12" customHeight="1" thickBot="1">
      <c r="A12" s="18" t="s">
        <v>146</v>
      </c>
      <c r="B12" s="10" t="s">
        <v>250</v>
      </c>
      <c r="C12" s="502"/>
    </row>
    <row r="13" spans="1:3" s="2" customFormat="1" ht="12" customHeight="1" thickBot="1">
      <c r="A13" s="25" t="s">
        <v>5</v>
      </c>
      <c r="B13" s="26" t="s">
        <v>251</v>
      </c>
      <c r="C13" s="501">
        <f>SUM(C14:C21)</f>
        <v>295</v>
      </c>
    </row>
    <row r="14" spans="1:3" s="2" customFormat="1" ht="12" customHeight="1">
      <c r="A14" s="22" t="s">
        <v>104</v>
      </c>
      <c r="B14" s="14" t="s">
        <v>256</v>
      </c>
      <c r="C14" s="503"/>
    </row>
    <row r="15" spans="1:3" s="2" customFormat="1" ht="12" customHeight="1">
      <c r="A15" s="18" t="s">
        <v>105</v>
      </c>
      <c r="B15" s="10" t="s">
        <v>257</v>
      </c>
      <c r="C15" s="502"/>
    </row>
    <row r="16" spans="1:3" s="2" customFormat="1" ht="12" customHeight="1">
      <c r="A16" s="18" t="s">
        <v>106</v>
      </c>
      <c r="B16" s="10" t="s">
        <v>258</v>
      </c>
      <c r="C16" s="502">
        <v>1</v>
      </c>
    </row>
    <row r="17" spans="1:3" s="2" customFormat="1" ht="12" customHeight="1">
      <c r="A17" s="18" t="s">
        <v>107</v>
      </c>
      <c r="B17" s="10" t="s">
        <v>259</v>
      </c>
      <c r="C17" s="502"/>
    </row>
    <row r="18" spans="1:3" s="2" customFormat="1" ht="12" customHeight="1">
      <c r="A18" s="17" t="s">
        <v>252</v>
      </c>
      <c r="B18" s="9" t="s">
        <v>260</v>
      </c>
      <c r="C18" s="504"/>
    </row>
    <row r="19" spans="1:3" s="2" customFormat="1" ht="12" customHeight="1">
      <c r="A19" s="18" t="s">
        <v>253</v>
      </c>
      <c r="B19" s="10" t="s">
        <v>261</v>
      </c>
      <c r="C19" s="502"/>
    </row>
    <row r="20" spans="1:3" s="2" customFormat="1" ht="12" customHeight="1">
      <c r="A20" s="18" t="s">
        <v>254</v>
      </c>
      <c r="B20" s="10" t="s">
        <v>262</v>
      </c>
      <c r="C20" s="502">
        <v>219</v>
      </c>
    </row>
    <row r="21" spans="1:3" s="2" customFormat="1" ht="12" customHeight="1" thickBot="1">
      <c r="A21" s="19" t="s">
        <v>255</v>
      </c>
      <c r="B21" s="11" t="s">
        <v>263</v>
      </c>
      <c r="C21" s="505">
        <v>75</v>
      </c>
    </row>
    <row r="22" spans="1:3" s="2" customFormat="1" ht="12" customHeight="1" thickBot="1">
      <c r="A22" s="25" t="s">
        <v>264</v>
      </c>
      <c r="B22" s="26" t="s">
        <v>266</v>
      </c>
      <c r="C22" s="506">
        <v>5</v>
      </c>
    </row>
    <row r="23" spans="1:3" s="2" customFormat="1" ht="12" customHeight="1" thickBot="1">
      <c r="A23" s="25" t="s">
        <v>7</v>
      </c>
      <c r="B23" s="26" t="s">
        <v>267</v>
      </c>
      <c r="C23" s="501">
        <f>SUM(C24:C31)</f>
        <v>8834</v>
      </c>
    </row>
    <row r="24" spans="1:3" s="2" customFormat="1" ht="12" customHeight="1">
      <c r="A24" s="20" t="s">
        <v>110</v>
      </c>
      <c r="B24" s="12" t="s">
        <v>273</v>
      </c>
      <c r="C24" s="507">
        <v>7163</v>
      </c>
    </row>
    <row r="25" spans="1:3" s="2" customFormat="1" ht="12" customHeight="1">
      <c r="A25" s="18" t="s">
        <v>111</v>
      </c>
      <c r="B25" s="10" t="s">
        <v>274</v>
      </c>
      <c r="C25" s="502">
        <v>1671</v>
      </c>
    </row>
    <row r="26" spans="1:3" s="2" customFormat="1" ht="12" customHeight="1">
      <c r="A26" s="18" t="s">
        <v>112</v>
      </c>
      <c r="B26" s="10" t="s">
        <v>275</v>
      </c>
      <c r="C26" s="502"/>
    </row>
    <row r="27" spans="1:3" s="2" customFormat="1" ht="12" customHeight="1">
      <c r="A27" s="21" t="s">
        <v>268</v>
      </c>
      <c r="B27" s="10" t="s">
        <v>115</v>
      </c>
      <c r="C27" s="508"/>
    </row>
    <row r="28" spans="1:3" s="2" customFormat="1" ht="12" customHeight="1">
      <c r="A28" s="21" t="s">
        <v>269</v>
      </c>
      <c r="B28" s="10" t="s">
        <v>276</v>
      </c>
      <c r="C28" s="508"/>
    </row>
    <row r="29" spans="1:3" s="2" customFormat="1" ht="12" customHeight="1">
      <c r="A29" s="18" t="s">
        <v>270</v>
      </c>
      <c r="B29" s="10" t="s">
        <v>277</v>
      </c>
      <c r="C29" s="502"/>
    </row>
    <row r="30" spans="1:3" s="2" customFormat="1" ht="12" customHeight="1">
      <c r="A30" s="18" t="s">
        <v>271</v>
      </c>
      <c r="B30" s="10" t="s">
        <v>278</v>
      </c>
      <c r="C30" s="509"/>
    </row>
    <row r="31" spans="1:3" s="2" customFormat="1" ht="12" customHeight="1" thickBot="1">
      <c r="A31" s="18" t="s">
        <v>272</v>
      </c>
      <c r="B31" s="10" t="s">
        <v>279</v>
      </c>
      <c r="C31" s="509"/>
    </row>
    <row r="32" spans="1:3" s="2" customFormat="1" ht="12" customHeight="1" thickBot="1">
      <c r="A32" s="25" t="s">
        <v>8</v>
      </c>
      <c r="B32" s="26" t="s">
        <v>381</v>
      </c>
      <c r="C32" s="501">
        <f>+C33+C39</f>
        <v>9503</v>
      </c>
    </row>
    <row r="33" spans="1:3" s="2" customFormat="1" ht="12" customHeight="1">
      <c r="A33" s="20" t="s">
        <v>113</v>
      </c>
      <c r="B33" s="32" t="s">
        <v>282</v>
      </c>
      <c r="C33" s="572">
        <f>SUM(C34:C38)</f>
        <v>1531</v>
      </c>
    </row>
    <row r="34" spans="1:3" s="2" customFormat="1" ht="12" customHeight="1">
      <c r="A34" s="18" t="s">
        <v>116</v>
      </c>
      <c r="B34" s="30" t="s">
        <v>283</v>
      </c>
      <c r="C34" s="509"/>
    </row>
    <row r="35" spans="1:3" s="2" customFormat="1" ht="12" customHeight="1">
      <c r="A35" s="18" t="s">
        <v>117</v>
      </c>
      <c r="B35" s="30" t="s">
        <v>284</v>
      </c>
      <c r="C35" s="509"/>
    </row>
    <row r="36" spans="1:3" s="2" customFormat="1" ht="12" customHeight="1">
      <c r="A36" s="18" t="s">
        <v>118</v>
      </c>
      <c r="B36" s="30" t="s">
        <v>285</v>
      </c>
      <c r="C36" s="509"/>
    </row>
    <row r="37" spans="1:3" s="2" customFormat="1" ht="12" customHeight="1">
      <c r="A37" s="18" t="s">
        <v>119</v>
      </c>
      <c r="B37" s="30" t="s">
        <v>54</v>
      </c>
      <c r="C37" s="509"/>
    </row>
    <row r="38" spans="1:3" s="2" customFormat="1" ht="12" customHeight="1">
      <c r="A38" s="18" t="s">
        <v>280</v>
      </c>
      <c r="B38" s="30" t="s">
        <v>286</v>
      </c>
      <c r="C38" s="509">
        <v>1531</v>
      </c>
    </row>
    <row r="39" spans="1:3" s="2" customFormat="1" ht="12" customHeight="1">
      <c r="A39" s="18" t="s">
        <v>114</v>
      </c>
      <c r="B39" s="32" t="s">
        <v>287</v>
      </c>
      <c r="C39" s="570">
        <f>SUM(C40:C44)</f>
        <v>7972</v>
      </c>
    </row>
    <row r="40" spans="1:3" s="2" customFormat="1" ht="12" customHeight="1">
      <c r="A40" s="18" t="s">
        <v>122</v>
      </c>
      <c r="B40" s="30" t="s">
        <v>283</v>
      </c>
      <c r="C40" s="509"/>
    </row>
    <row r="41" spans="1:3" s="2" customFormat="1" ht="12" customHeight="1">
      <c r="A41" s="18" t="s">
        <v>123</v>
      </c>
      <c r="B41" s="30" t="s">
        <v>284</v>
      </c>
      <c r="C41" s="509"/>
    </row>
    <row r="42" spans="1:3" s="2" customFormat="1" ht="12" customHeight="1">
      <c r="A42" s="18" t="s">
        <v>124</v>
      </c>
      <c r="B42" s="30" t="s">
        <v>285</v>
      </c>
      <c r="C42" s="509"/>
    </row>
    <row r="43" spans="1:3" s="2" customFormat="1" ht="12" customHeight="1">
      <c r="A43" s="18" t="s">
        <v>125</v>
      </c>
      <c r="B43" s="30" t="s">
        <v>54</v>
      </c>
      <c r="C43" s="509">
        <v>7972</v>
      </c>
    </row>
    <row r="44" spans="1:3" s="2" customFormat="1" ht="12" customHeight="1" thickBot="1">
      <c r="A44" s="21" t="s">
        <v>281</v>
      </c>
      <c r="B44" s="31" t="s">
        <v>492</v>
      </c>
      <c r="C44" s="510"/>
    </row>
    <row r="45" spans="1:3" s="2" customFormat="1" ht="12" customHeight="1" thickBot="1">
      <c r="A45" s="25" t="s">
        <v>288</v>
      </c>
      <c r="B45" s="26" t="s">
        <v>289</v>
      </c>
      <c r="C45" s="501">
        <f>SUM(C46:C48)</f>
        <v>0</v>
      </c>
    </row>
    <row r="46" spans="1:3" s="2" customFormat="1" ht="12" customHeight="1">
      <c r="A46" s="20" t="s">
        <v>120</v>
      </c>
      <c r="B46" s="12" t="s">
        <v>291</v>
      </c>
      <c r="C46" s="507"/>
    </row>
    <row r="47" spans="1:3" s="2" customFormat="1" ht="12" customHeight="1">
      <c r="A47" s="17" t="s">
        <v>121</v>
      </c>
      <c r="B47" s="10" t="s">
        <v>292</v>
      </c>
      <c r="C47" s="504"/>
    </row>
    <row r="48" spans="1:3" s="2" customFormat="1" ht="12" customHeight="1" thickBot="1">
      <c r="A48" s="21" t="s">
        <v>290</v>
      </c>
      <c r="B48" s="13" t="s">
        <v>207</v>
      </c>
      <c r="C48" s="508"/>
    </row>
    <row r="49" spans="1:3" s="2" customFormat="1" ht="12" customHeight="1" thickBot="1">
      <c r="A49" s="25" t="s">
        <v>10</v>
      </c>
      <c r="B49" s="26" t="s">
        <v>293</v>
      </c>
      <c r="C49" s="501">
        <f>+C50+C51</f>
        <v>0</v>
      </c>
    </row>
    <row r="50" spans="1:3" s="2" customFormat="1" ht="12" customHeight="1">
      <c r="A50" s="20" t="s">
        <v>294</v>
      </c>
      <c r="B50" s="10" t="s">
        <v>181</v>
      </c>
      <c r="C50" s="573"/>
    </row>
    <row r="51" spans="1:3" s="2" customFormat="1" ht="12" customHeight="1" thickBot="1">
      <c r="A51" s="17" t="s">
        <v>295</v>
      </c>
      <c r="B51" s="10" t="s">
        <v>182</v>
      </c>
      <c r="C51" s="520"/>
    </row>
    <row r="52" spans="1:5" s="2" customFormat="1" ht="17.25" customHeight="1" thickBot="1">
      <c r="A52" s="25" t="s">
        <v>296</v>
      </c>
      <c r="B52" s="26" t="s">
        <v>297</v>
      </c>
      <c r="C52" s="511"/>
      <c r="E52" s="62"/>
    </row>
    <row r="53" spans="1:3" s="2" customFormat="1" ht="12" customHeight="1" thickBot="1">
      <c r="A53" s="25" t="s">
        <v>12</v>
      </c>
      <c r="B53" s="29" t="s">
        <v>298</v>
      </c>
      <c r="C53" s="513">
        <f>+C5+C23+C32+C45+C49+C52</f>
        <v>27835</v>
      </c>
    </row>
    <row r="54" spans="1:3" s="2" customFormat="1" ht="12" customHeight="1" thickBot="1">
      <c r="A54" s="193" t="s">
        <v>13</v>
      </c>
      <c r="B54" s="195" t="s">
        <v>530</v>
      </c>
      <c r="C54" s="515">
        <f>SUM(C55:C56)</f>
        <v>4763</v>
      </c>
    </row>
    <row r="55" spans="1:3" s="2" customFormat="1" ht="12" customHeight="1">
      <c r="A55" s="260" t="s">
        <v>193</v>
      </c>
      <c r="B55" s="261" t="s">
        <v>300</v>
      </c>
      <c r="C55" s="516">
        <v>769</v>
      </c>
    </row>
    <row r="56" spans="1:3" s="2" customFormat="1" ht="12" customHeight="1" thickBot="1">
      <c r="A56" s="262" t="s">
        <v>194</v>
      </c>
      <c r="B56" s="263" t="s">
        <v>301</v>
      </c>
      <c r="C56" s="517">
        <v>3994</v>
      </c>
    </row>
    <row r="57" spans="1:3" s="2" customFormat="1" ht="12" customHeight="1" thickBot="1">
      <c r="A57" s="193" t="s">
        <v>14</v>
      </c>
      <c r="B57" s="195" t="s">
        <v>302</v>
      </c>
      <c r="C57" s="513">
        <f>SUM(C58,C65)</f>
        <v>1251</v>
      </c>
    </row>
    <row r="58" spans="1:3" s="2" customFormat="1" ht="12" customHeight="1">
      <c r="A58" s="22" t="s">
        <v>303</v>
      </c>
      <c r="B58" s="32" t="s">
        <v>319</v>
      </c>
      <c r="C58" s="519">
        <f>SUM(C59:C64)</f>
        <v>1251</v>
      </c>
    </row>
    <row r="59" spans="1:3" s="2" customFormat="1" ht="12" customHeight="1">
      <c r="A59" s="20" t="s">
        <v>318</v>
      </c>
      <c r="B59" s="196" t="s">
        <v>320</v>
      </c>
      <c r="C59" s="509"/>
    </row>
    <row r="60" spans="1:3" s="2" customFormat="1" ht="12" customHeight="1">
      <c r="A60" s="20" t="s">
        <v>304</v>
      </c>
      <c r="B60" s="196" t="s">
        <v>321</v>
      </c>
      <c r="C60" s="509">
        <v>1251</v>
      </c>
    </row>
    <row r="61" spans="1:3" s="2" customFormat="1" ht="12" customHeight="1">
      <c r="A61" s="20" t="s">
        <v>305</v>
      </c>
      <c r="B61" s="196" t="s">
        <v>322</v>
      </c>
      <c r="C61" s="520"/>
    </row>
    <row r="62" spans="1:3" s="2" customFormat="1" ht="12" customHeight="1">
      <c r="A62" s="20" t="s">
        <v>306</v>
      </c>
      <c r="B62" s="196" t="s">
        <v>323</v>
      </c>
      <c r="C62" s="510"/>
    </row>
    <row r="63" spans="1:3" s="2" customFormat="1" ht="12" customHeight="1">
      <c r="A63" s="20" t="s">
        <v>307</v>
      </c>
      <c r="B63" s="196" t="s">
        <v>324</v>
      </c>
      <c r="C63" s="510"/>
    </row>
    <row r="64" spans="1:3" s="2" customFormat="1" ht="12" customHeight="1">
      <c r="A64" s="20" t="s">
        <v>308</v>
      </c>
      <c r="B64" s="196" t="s">
        <v>326</v>
      </c>
      <c r="C64" s="510"/>
    </row>
    <row r="65" spans="1:3" s="2" customFormat="1" ht="12" customHeight="1">
      <c r="A65" s="20" t="s">
        <v>309</v>
      </c>
      <c r="B65" s="32" t="s">
        <v>327</v>
      </c>
      <c r="C65" s="522">
        <f>SUM(C66:C72)</f>
        <v>0</v>
      </c>
    </row>
    <row r="66" spans="1:3" s="2" customFormat="1" ht="12" customHeight="1">
      <c r="A66" s="20" t="s">
        <v>310</v>
      </c>
      <c r="B66" s="196" t="s">
        <v>320</v>
      </c>
      <c r="C66" s="509"/>
    </row>
    <row r="67" spans="1:3" s="2" customFormat="1" ht="12" customHeight="1">
      <c r="A67" s="20" t="s">
        <v>311</v>
      </c>
      <c r="B67" s="196" t="s">
        <v>208</v>
      </c>
      <c r="C67" s="509"/>
    </row>
    <row r="68" spans="1:3" s="2" customFormat="1" ht="12" customHeight="1">
      <c r="A68" s="20" t="s">
        <v>312</v>
      </c>
      <c r="B68" s="196" t="s">
        <v>209</v>
      </c>
      <c r="C68" s="520"/>
    </row>
    <row r="69" spans="1:3" s="2" customFormat="1" ht="12" customHeight="1">
      <c r="A69" s="20" t="s">
        <v>313</v>
      </c>
      <c r="B69" s="196" t="s">
        <v>322</v>
      </c>
      <c r="C69" s="509"/>
    </row>
    <row r="70" spans="1:3" s="2" customFormat="1" ht="12" customHeight="1">
      <c r="A70" s="17" t="s">
        <v>314</v>
      </c>
      <c r="B70" s="31" t="s">
        <v>328</v>
      </c>
      <c r="C70" s="504"/>
    </row>
    <row r="71" spans="1:3" s="2" customFormat="1" ht="12" customHeight="1">
      <c r="A71" s="18" t="s">
        <v>315</v>
      </c>
      <c r="B71" s="31" t="s">
        <v>324</v>
      </c>
      <c r="C71" s="502"/>
    </row>
    <row r="72" spans="1:3" s="2" customFormat="1" ht="12" customHeight="1" thickBot="1">
      <c r="A72" s="23" t="s">
        <v>316</v>
      </c>
      <c r="B72" s="202" t="s">
        <v>329</v>
      </c>
      <c r="C72" s="524"/>
    </row>
    <row r="73" spans="1:4" s="2" customFormat="1" ht="15" customHeight="1" thickBot="1">
      <c r="A73" s="25" t="s">
        <v>15</v>
      </c>
      <c r="B73" s="48" t="s">
        <v>317</v>
      </c>
      <c r="C73" s="501">
        <f>+C53+C54+C57</f>
        <v>33849</v>
      </c>
      <c r="D73" s="225"/>
    </row>
    <row r="74" spans="1:3" s="2" customFormat="1" ht="22.5" customHeight="1">
      <c r="A74" s="629"/>
      <c r="B74" s="629"/>
      <c r="C74" s="629"/>
    </row>
    <row r="75" spans="1:3" s="2" customFormat="1" ht="12.75" customHeight="1">
      <c r="A75" s="7"/>
      <c r="B75" s="8"/>
      <c r="C75" s="1"/>
    </row>
    <row r="76" spans="1:3" ht="16.5" customHeight="1">
      <c r="A76" s="633" t="s">
        <v>32</v>
      </c>
      <c r="B76" s="633"/>
      <c r="C76" s="633"/>
    </row>
    <row r="77" spans="1:3" ht="16.5" customHeight="1" thickBot="1">
      <c r="A77" s="630" t="s">
        <v>202</v>
      </c>
      <c r="B77" s="630"/>
      <c r="C77" s="258"/>
    </row>
    <row r="78" spans="1:3" ht="37.5" customHeight="1" thickBot="1">
      <c r="A78" s="33" t="s">
        <v>1</v>
      </c>
      <c r="B78" s="34" t="s">
        <v>33</v>
      </c>
      <c r="C78" s="60" t="s">
        <v>245</v>
      </c>
    </row>
    <row r="79" spans="1:3" s="61" customFormat="1" ht="12" customHeight="1" thickBot="1">
      <c r="A79" s="50">
        <v>1</v>
      </c>
      <c r="B79" s="51">
        <v>2</v>
      </c>
      <c r="C79" s="52">
        <v>3</v>
      </c>
    </row>
    <row r="80" spans="1:3" ht="12" customHeight="1" thickBot="1">
      <c r="A80" s="27" t="s">
        <v>3</v>
      </c>
      <c r="B80" s="44" t="s">
        <v>330</v>
      </c>
      <c r="C80" s="499">
        <f>SUM(C81:C85)</f>
        <v>20883</v>
      </c>
    </row>
    <row r="81" spans="1:3" ht="12" customHeight="1">
      <c r="A81" s="22" t="s">
        <v>126</v>
      </c>
      <c r="B81" s="14" t="s">
        <v>34</v>
      </c>
      <c r="C81" s="503">
        <v>3574</v>
      </c>
    </row>
    <row r="82" spans="1:3" ht="12" customHeight="1">
      <c r="A82" s="18" t="s">
        <v>127</v>
      </c>
      <c r="B82" s="10" t="s">
        <v>331</v>
      </c>
      <c r="C82" s="502">
        <v>965</v>
      </c>
    </row>
    <row r="83" spans="1:3" ht="12" customHeight="1">
      <c r="A83" s="18" t="s">
        <v>128</v>
      </c>
      <c r="B83" s="10" t="s">
        <v>180</v>
      </c>
      <c r="C83" s="508">
        <v>4746</v>
      </c>
    </row>
    <row r="84" spans="1:3" ht="12" customHeight="1">
      <c r="A84" s="18" t="s">
        <v>129</v>
      </c>
      <c r="B84" s="15" t="s">
        <v>332</v>
      </c>
      <c r="C84" s="508"/>
    </row>
    <row r="85" spans="1:3" ht="12" customHeight="1">
      <c r="A85" s="18" t="s">
        <v>141</v>
      </c>
      <c r="B85" s="24" t="s">
        <v>333</v>
      </c>
      <c r="C85" s="487">
        <f>SUM(C86:C93)</f>
        <v>11598</v>
      </c>
    </row>
    <row r="86" spans="1:3" ht="12" customHeight="1">
      <c r="A86" s="18" t="s">
        <v>130</v>
      </c>
      <c r="B86" s="10" t="s">
        <v>386</v>
      </c>
      <c r="C86" s="508"/>
    </row>
    <row r="87" spans="1:3" ht="12" customHeight="1">
      <c r="A87" s="18" t="s">
        <v>131</v>
      </c>
      <c r="B87" s="264" t="s">
        <v>387</v>
      </c>
      <c r="C87" s="508">
        <v>4070</v>
      </c>
    </row>
    <row r="88" spans="1:3" ht="12" customHeight="1">
      <c r="A88" s="18" t="s">
        <v>142</v>
      </c>
      <c r="B88" s="264" t="s">
        <v>388</v>
      </c>
      <c r="C88" s="508"/>
    </row>
    <row r="89" spans="1:3" ht="12" customHeight="1">
      <c r="A89" s="18" t="s">
        <v>143</v>
      </c>
      <c r="B89" s="265" t="s">
        <v>389</v>
      </c>
      <c r="C89" s="508">
        <v>1121</v>
      </c>
    </row>
    <row r="90" spans="1:3" ht="12" customHeight="1">
      <c r="A90" s="18" t="s">
        <v>144</v>
      </c>
      <c r="B90" s="265" t="s">
        <v>390</v>
      </c>
      <c r="C90" s="508">
        <v>6407</v>
      </c>
    </row>
    <row r="91" spans="1:3" ht="12" customHeight="1">
      <c r="A91" s="17" t="s">
        <v>145</v>
      </c>
      <c r="B91" s="266" t="s">
        <v>391</v>
      </c>
      <c r="C91" s="508"/>
    </row>
    <row r="92" spans="1:3" ht="12" customHeight="1">
      <c r="A92" s="18" t="s">
        <v>147</v>
      </c>
      <c r="B92" s="266" t="s">
        <v>392</v>
      </c>
      <c r="C92" s="508"/>
    </row>
    <row r="93" spans="1:3" ht="12" customHeight="1" thickBot="1">
      <c r="A93" s="23" t="s">
        <v>334</v>
      </c>
      <c r="B93" s="267" t="s">
        <v>393</v>
      </c>
      <c r="C93" s="524"/>
    </row>
    <row r="94" spans="1:3" ht="12" customHeight="1" thickBot="1">
      <c r="A94" s="25" t="s">
        <v>4</v>
      </c>
      <c r="B94" s="43" t="s">
        <v>335</v>
      </c>
      <c r="C94" s="500">
        <f>SUM(C95:C101)</f>
        <v>2121</v>
      </c>
    </row>
    <row r="95" spans="1:3" ht="12" customHeight="1">
      <c r="A95" s="20" t="s">
        <v>132</v>
      </c>
      <c r="B95" s="10" t="s">
        <v>336</v>
      </c>
      <c r="C95" s="507">
        <v>607</v>
      </c>
    </row>
    <row r="96" spans="1:3" ht="12" customHeight="1">
      <c r="A96" s="20" t="s">
        <v>133</v>
      </c>
      <c r="B96" s="10" t="s">
        <v>337</v>
      </c>
      <c r="C96" s="502"/>
    </row>
    <row r="97" spans="1:3" ht="12" customHeight="1">
      <c r="A97" s="20" t="s">
        <v>134</v>
      </c>
      <c r="B97" s="10" t="s">
        <v>338</v>
      </c>
      <c r="C97" s="502"/>
    </row>
    <row r="98" spans="1:3" ht="12" customHeight="1">
      <c r="A98" s="20" t="s">
        <v>135</v>
      </c>
      <c r="B98" s="10" t="s">
        <v>339</v>
      </c>
      <c r="C98" s="502"/>
    </row>
    <row r="99" spans="1:3" ht="12" customHeight="1">
      <c r="A99" s="20" t="s">
        <v>136</v>
      </c>
      <c r="B99" s="10" t="s">
        <v>344</v>
      </c>
      <c r="C99" s="502"/>
    </row>
    <row r="100" spans="1:3" ht="24" customHeight="1">
      <c r="A100" s="20" t="s">
        <v>146</v>
      </c>
      <c r="B100" s="10" t="s">
        <v>345</v>
      </c>
      <c r="C100" s="502"/>
    </row>
    <row r="101" spans="1:3" ht="12" customHeight="1">
      <c r="A101" s="20" t="s">
        <v>153</v>
      </c>
      <c r="B101" s="10" t="s">
        <v>346</v>
      </c>
      <c r="C101" s="487">
        <f>SUM(C102:C105)</f>
        <v>1514</v>
      </c>
    </row>
    <row r="102" spans="1:3" ht="12" customHeight="1">
      <c r="A102" s="20" t="s">
        <v>340</v>
      </c>
      <c r="B102" s="10" t="s">
        <v>382</v>
      </c>
      <c r="C102" s="502"/>
    </row>
    <row r="103" spans="1:3" ht="12" customHeight="1">
      <c r="A103" s="20" t="s">
        <v>341</v>
      </c>
      <c r="B103" s="264" t="s">
        <v>383</v>
      </c>
      <c r="C103" s="502">
        <v>1440</v>
      </c>
    </row>
    <row r="104" spans="1:3" ht="12" customHeight="1">
      <c r="A104" s="17" t="s">
        <v>342</v>
      </c>
      <c r="B104" s="264" t="s">
        <v>384</v>
      </c>
      <c r="C104" s="508"/>
    </row>
    <row r="105" spans="1:3" ht="12" customHeight="1" thickBot="1">
      <c r="A105" s="21" t="s">
        <v>343</v>
      </c>
      <c r="B105" s="264" t="s">
        <v>385</v>
      </c>
      <c r="C105" s="508">
        <v>74</v>
      </c>
    </row>
    <row r="106" spans="1:3" ht="12" customHeight="1" thickBot="1">
      <c r="A106" s="25" t="s">
        <v>5</v>
      </c>
      <c r="B106" s="43" t="s">
        <v>347</v>
      </c>
      <c r="C106" s="527"/>
    </row>
    <row r="107" spans="1:3" ht="12" customHeight="1" thickBot="1">
      <c r="A107" s="25" t="s">
        <v>6</v>
      </c>
      <c r="B107" s="43" t="s">
        <v>348</v>
      </c>
      <c r="C107" s="501">
        <f>SUM(C108:C109)</f>
        <v>4763</v>
      </c>
    </row>
    <row r="108" spans="1:3" ht="12" customHeight="1">
      <c r="A108" s="20" t="s">
        <v>108</v>
      </c>
      <c r="B108" s="12" t="s">
        <v>57</v>
      </c>
      <c r="C108" s="507"/>
    </row>
    <row r="109" spans="1:3" ht="12" customHeight="1" thickBot="1">
      <c r="A109" s="18" t="s">
        <v>109</v>
      </c>
      <c r="B109" s="10" t="s">
        <v>58</v>
      </c>
      <c r="C109" s="502">
        <v>4763</v>
      </c>
    </row>
    <row r="110" spans="1:3" ht="12" customHeight="1" thickBot="1">
      <c r="A110" s="25" t="s">
        <v>7</v>
      </c>
      <c r="B110" s="194" t="s">
        <v>210</v>
      </c>
      <c r="C110" s="501">
        <f>+C80+C94+C106+C107</f>
        <v>27767</v>
      </c>
    </row>
    <row r="111" spans="1:3" ht="12" customHeight="1" thickBot="1">
      <c r="A111" s="25" t="s">
        <v>8</v>
      </c>
      <c r="B111" s="43" t="s">
        <v>349</v>
      </c>
      <c r="C111" s="501">
        <f>SUM(C112,C121)</f>
        <v>6082</v>
      </c>
    </row>
    <row r="112" spans="1:3" ht="12" customHeight="1">
      <c r="A112" s="20" t="s">
        <v>113</v>
      </c>
      <c r="B112" s="32" t="s">
        <v>356</v>
      </c>
      <c r="C112" s="570">
        <f>SUM(C113:C120)</f>
        <v>0</v>
      </c>
    </row>
    <row r="113" spans="1:3" ht="12" customHeight="1">
      <c r="A113" s="20" t="s">
        <v>116</v>
      </c>
      <c r="B113" s="196" t="s">
        <v>357</v>
      </c>
      <c r="C113" s="502"/>
    </row>
    <row r="114" spans="1:3" ht="12" customHeight="1">
      <c r="A114" s="20" t="s">
        <v>117</v>
      </c>
      <c r="B114" s="196" t="s">
        <v>358</v>
      </c>
      <c r="C114" s="502"/>
    </row>
    <row r="115" spans="1:3" ht="12" customHeight="1">
      <c r="A115" s="20" t="s">
        <v>118</v>
      </c>
      <c r="B115" s="196" t="s">
        <v>212</v>
      </c>
      <c r="C115" s="502"/>
    </row>
    <row r="116" spans="1:3" ht="12" customHeight="1">
      <c r="A116" s="20" t="s">
        <v>119</v>
      </c>
      <c r="B116" s="196" t="s">
        <v>213</v>
      </c>
      <c r="C116" s="502"/>
    </row>
    <row r="117" spans="1:3" ht="12" customHeight="1">
      <c r="A117" s="20" t="s">
        <v>280</v>
      </c>
      <c r="B117" s="196" t="s">
        <v>359</v>
      </c>
      <c r="C117" s="502"/>
    </row>
    <row r="118" spans="1:3" ht="12" customHeight="1">
      <c r="A118" s="20" t="s">
        <v>350</v>
      </c>
      <c r="B118" s="196" t="s">
        <v>360</v>
      </c>
      <c r="C118" s="502"/>
    </row>
    <row r="119" spans="1:3" ht="12" customHeight="1">
      <c r="A119" s="20" t="s">
        <v>351</v>
      </c>
      <c r="B119" s="196" t="s">
        <v>361</v>
      </c>
      <c r="C119" s="502"/>
    </row>
    <row r="120" spans="1:3" ht="12" customHeight="1">
      <c r="A120" s="20" t="s">
        <v>352</v>
      </c>
      <c r="B120" s="196" t="s">
        <v>179</v>
      </c>
      <c r="C120" s="502"/>
    </row>
    <row r="121" spans="1:3" ht="12" customHeight="1">
      <c r="A121" s="20" t="s">
        <v>114</v>
      </c>
      <c r="B121" s="32" t="s">
        <v>362</v>
      </c>
      <c r="C121" s="570">
        <f>SUM(C122:C129)</f>
        <v>6082</v>
      </c>
    </row>
    <row r="122" spans="1:3" ht="12" customHeight="1">
      <c r="A122" s="20" t="s">
        <v>122</v>
      </c>
      <c r="B122" s="196" t="s">
        <v>357</v>
      </c>
      <c r="C122" s="502"/>
    </row>
    <row r="123" spans="1:3" ht="12" customHeight="1">
      <c r="A123" s="20" t="s">
        <v>123</v>
      </c>
      <c r="B123" s="196" t="s">
        <v>363</v>
      </c>
      <c r="C123" s="502"/>
    </row>
    <row r="124" spans="1:3" ht="12" customHeight="1">
      <c r="A124" s="20" t="s">
        <v>124</v>
      </c>
      <c r="B124" s="196" t="s">
        <v>212</v>
      </c>
      <c r="C124" s="502">
        <v>5677</v>
      </c>
    </row>
    <row r="125" spans="1:3" ht="12" customHeight="1">
      <c r="A125" s="20" t="s">
        <v>125</v>
      </c>
      <c r="B125" s="196" t="s">
        <v>213</v>
      </c>
      <c r="C125" s="504">
        <v>405</v>
      </c>
    </row>
    <row r="126" spans="1:3" ht="12" customHeight="1">
      <c r="A126" s="20" t="s">
        <v>281</v>
      </c>
      <c r="B126" s="196" t="s">
        <v>359</v>
      </c>
      <c r="C126" s="502"/>
    </row>
    <row r="127" spans="1:3" ht="12" customHeight="1">
      <c r="A127" s="20" t="s">
        <v>353</v>
      </c>
      <c r="B127" s="196" t="s">
        <v>364</v>
      </c>
      <c r="C127" s="508"/>
    </row>
    <row r="128" spans="1:3" ht="12" customHeight="1">
      <c r="A128" s="20" t="s">
        <v>354</v>
      </c>
      <c r="B128" s="196" t="s">
        <v>361</v>
      </c>
      <c r="C128" s="508"/>
    </row>
    <row r="129" spans="1:3" ht="12" customHeight="1" thickBot="1">
      <c r="A129" s="20" t="s">
        <v>355</v>
      </c>
      <c r="B129" s="196" t="s">
        <v>365</v>
      </c>
      <c r="C129" s="528"/>
    </row>
    <row r="130" spans="1:9" ht="15" customHeight="1" thickBot="1">
      <c r="A130" s="25" t="s">
        <v>9</v>
      </c>
      <c r="B130" s="49" t="s">
        <v>211</v>
      </c>
      <c r="C130" s="501">
        <f>SUM(C110,C111)</f>
        <v>33849</v>
      </c>
      <c r="F130" s="62"/>
      <c r="G130" s="203"/>
      <c r="H130" s="203"/>
      <c r="I130" s="203"/>
    </row>
    <row r="131" spans="1:3" s="2" customFormat="1" ht="12.75" customHeight="1">
      <c r="A131" s="629"/>
      <c r="B131" s="629"/>
      <c r="C131" s="629"/>
    </row>
    <row r="133" spans="1:3" ht="15.75">
      <c r="A133" s="631" t="s">
        <v>214</v>
      </c>
      <c r="B133" s="631"/>
      <c r="C133" s="631"/>
    </row>
    <row r="134" spans="1:2" ht="16.5" thickBot="1">
      <c r="A134" s="630" t="s">
        <v>203</v>
      </c>
      <c r="B134" s="630"/>
    </row>
    <row r="135" spans="1:4" ht="23.25" customHeight="1" thickBot="1">
      <c r="A135" s="25">
        <v>1</v>
      </c>
      <c r="B135" s="43" t="s">
        <v>366</v>
      </c>
      <c r="C135" s="224">
        <f>+C53-C110</f>
        <v>68</v>
      </c>
      <c r="D135" s="226"/>
    </row>
    <row r="136" ht="15.75">
      <c r="C136" s="211"/>
    </row>
    <row r="137" spans="1:3" ht="33" customHeight="1">
      <c r="A137" s="632" t="s">
        <v>367</v>
      </c>
      <c r="B137" s="632"/>
      <c r="C137" s="632"/>
    </row>
    <row r="138" spans="1:2" ht="16.5" thickBot="1">
      <c r="A138" s="630" t="s">
        <v>204</v>
      </c>
      <c r="B138" s="630"/>
    </row>
    <row r="139" spans="1:3" ht="12" customHeight="1" thickBot="1">
      <c r="A139" s="25" t="s">
        <v>3</v>
      </c>
      <c r="B139" s="43" t="s">
        <v>368</v>
      </c>
      <c r="C139" s="217">
        <f>C140-C143</f>
        <v>-4831</v>
      </c>
    </row>
    <row r="140" spans="1:3" ht="12.75" customHeight="1">
      <c r="A140" s="22" t="s">
        <v>126</v>
      </c>
      <c r="B140" s="14" t="s">
        <v>369</v>
      </c>
      <c r="C140" s="271">
        <f>+C57</f>
        <v>1251</v>
      </c>
    </row>
    <row r="141" spans="1:3" ht="12.75" customHeight="1">
      <c r="A141" s="17" t="s">
        <v>370</v>
      </c>
      <c r="B141" s="9" t="s">
        <v>376</v>
      </c>
      <c r="C141" s="275">
        <f>+C58</f>
        <v>1251</v>
      </c>
    </row>
    <row r="142" spans="1:3" ht="12.75" customHeight="1">
      <c r="A142" s="17" t="s">
        <v>371</v>
      </c>
      <c r="B142" s="268" t="s">
        <v>372</v>
      </c>
      <c r="C142" s="269">
        <f>+C65</f>
        <v>0</v>
      </c>
    </row>
    <row r="143" spans="1:3" ht="12.75" customHeight="1">
      <c r="A143" s="21" t="s">
        <v>127</v>
      </c>
      <c r="B143" s="16" t="s">
        <v>373</v>
      </c>
      <c r="C143" s="270">
        <f>+C111</f>
        <v>6082</v>
      </c>
    </row>
    <row r="144" spans="1:3" ht="12.75" customHeight="1">
      <c r="A144" s="18" t="s">
        <v>374</v>
      </c>
      <c r="B144" s="10" t="s">
        <v>377</v>
      </c>
      <c r="C144" s="270">
        <f>+C112</f>
        <v>0</v>
      </c>
    </row>
    <row r="145" spans="1:3" ht="12.75" customHeight="1" thickBot="1">
      <c r="A145" s="23" t="s">
        <v>375</v>
      </c>
      <c r="B145" s="272" t="s">
        <v>378</v>
      </c>
      <c r="C145" s="216">
        <f>+C121</f>
        <v>6082</v>
      </c>
    </row>
  </sheetData>
  <sheetProtection/>
  <mergeCells count="9">
    <mergeCell ref="A74:C74"/>
    <mergeCell ref="A2:B2"/>
    <mergeCell ref="A77:B77"/>
    <mergeCell ref="A138:B138"/>
    <mergeCell ref="A133:C133"/>
    <mergeCell ref="A137:C137"/>
    <mergeCell ref="A131:C131"/>
    <mergeCell ref="A134:B134"/>
    <mergeCell ref="A76:C76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1" r:id="rId1"/>
  <headerFooter alignWithMargins="0">
    <oddHeader>&amp;C&amp;"Times New Roman CE,Félkövér"&amp;12
Pula Község Önkormányzat
2012. ÉVI KÖLTSÉGVETÉSÉNEK MÉRLEGE&amp;10
&amp;R&amp;"Times New Roman CE,Félkövér dőlt"&amp;11 1. melléklet a 1/2012. (II.29.) önkormányzati rendelethez</oddHeader>
  </headerFooter>
  <rowBreaks count="1" manualBreakCount="1">
    <brk id="75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D47"/>
  <sheetViews>
    <sheetView workbookViewId="0" topLeftCell="A1">
      <selection activeCell="D1" sqref="D1"/>
    </sheetView>
  </sheetViews>
  <sheetFormatPr defaultColWidth="9.00390625" defaultRowHeight="12.75"/>
  <cols>
    <col min="1" max="1" width="9.625" style="4" customWidth="1"/>
    <col min="2" max="2" width="9.625" style="5" customWidth="1"/>
    <col min="3" max="3" width="72.00390625" style="5" customWidth="1"/>
    <col min="4" max="4" width="25.00390625" style="5" customWidth="1"/>
    <col min="5" max="16384" width="9.375" style="5" customWidth="1"/>
  </cols>
  <sheetData>
    <row r="1" spans="1:4" s="3" customFormat="1" ht="21" customHeight="1" thickBot="1">
      <c r="A1" s="404"/>
      <c r="B1" s="405"/>
      <c r="C1" s="467"/>
      <c r="D1" s="465" t="s">
        <v>636</v>
      </c>
    </row>
    <row r="2" spans="1:4" s="155" customFormat="1" ht="25.5" customHeight="1">
      <c r="A2" s="685" t="s">
        <v>437</v>
      </c>
      <c r="B2" s="686"/>
      <c r="C2" s="462" t="s">
        <v>513</v>
      </c>
      <c r="D2" s="468"/>
    </row>
    <row r="3" spans="1:4" s="155" customFormat="1" ht="16.5" thickBot="1">
      <c r="A3" s="408" t="s">
        <v>436</v>
      </c>
      <c r="B3" s="409"/>
      <c r="C3" s="463" t="s">
        <v>586</v>
      </c>
      <c r="D3" s="470" t="s">
        <v>597</v>
      </c>
    </row>
    <row r="4" spans="1:4" s="156" customFormat="1" ht="15.75" customHeight="1" thickBot="1">
      <c r="A4" s="410"/>
      <c r="B4" s="410"/>
      <c r="C4" s="410"/>
      <c r="D4" s="411" t="s">
        <v>46</v>
      </c>
    </row>
    <row r="5" spans="1:4" ht="13.5" thickBot="1">
      <c r="A5" s="687" t="s">
        <v>438</v>
      </c>
      <c r="B5" s="688"/>
      <c r="C5" s="412" t="s">
        <v>47</v>
      </c>
      <c r="D5" s="413" t="s">
        <v>48</v>
      </c>
    </row>
    <row r="6" spans="1:4" s="106" customFormat="1" ht="12.75" customHeight="1" thickBot="1">
      <c r="A6" s="369">
        <v>1</v>
      </c>
      <c r="B6" s="370">
        <v>2</v>
      </c>
      <c r="C6" s="370">
        <v>3</v>
      </c>
      <c r="D6" s="371">
        <v>4</v>
      </c>
    </row>
    <row r="7" spans="1:4" s="106" customFormat="1" ht="15.75" customHeight="1" thickBot="1">
      <c r="A7" s="414"/>
      <c r="B7" s="415"/>
      <c r="C7" s="415" t="s">
        <v>49</v>
      </c>
      <c r="D7" s="416"/>
    </row>
    <row r="8" spans="1:4" s="157" customFormat="1" ht="12" customHeight="1" thickBot="1">
      <c r="A8" s="369" t="s">
        <v>3</v>
      </c>
      <c r="B8" s="417"/>
      <c r="C8" s="418" t="s">
        <v>456</v>
      </c>
      <c r="D8" s="220">
        <f>SUM(D9:D16)</f>
        <v>0</v>
      </c>
    </row>
    <row r="9" spans="1:4" s="157" customFormat="1" ht="12" customHeight="1">
      <c r="A9" s="422"/>
      <c r="B9" s="420" t="s">
        <v>126</v>
      </c>
      <c r="C9" s="14" t="s">
        <v>256</v>
      </c>
      <c r="D9" s="564"/>
    </row>
    <row r="10" spans="1:4" s="157" customFormat="1" ht="12" customHeight="1">
      <c r="A10" s="419"/>
      <c r="B10" s="420" t="s">
        <v>127</v>
      </c>
      <c r="C10" s="10" t="s">
        <v>257</v>
      </c>
      <c r="D10" s="559"/>
    </row>
    <row r="11" spans="1:4" s="157" customFormat="1" ht="12" customHeight="1">
      <c r="A11" s="419"/>
      <c r="B11" s="420" t="s">
        <v>128</v>
      </c>
      <c r="C11" s="10" t="s">
        <v>258</v>
      </c>
      <c r="D11" s="559"/>
    </row>
    <row r="12" spans="1:4" s="157" customFormat="1" ht="12" customHeight="1">
      <c r="A12" s="419"/>
      <c r="B12" s="420" t="s">
        <v>129</v>
      </c>
      <c r="C12" s="10" t="s">
        <v>259</v>
      </c>
      <c r="D12" s="559"/>
    </row>
    <row r="13" spans="1:4" s="157" customFormat="1" ht="12" customHeight="1">
      <c r="A13" s="419"/>
      <c r="B13" s="420" t="s">
        <v>192</v>
      </c>
      <c r="C13" s="9" t="s">
        <v>260</v>
      </c>
      <c r="D13" s="559"/>
    </row>
    <row r="14" spans="1:4" s="157" customFormat="1" ht="12" customHeight="1">
      <c r="A14" s="424"/>
      <c r="B14" s="420" t="s">
        <v>130</v>
      </c>
      <c r="C14" s="10" t="s">
        <v>261</v>
      </c>
      <c r="D14" s="565"/>
    </row>
    <row r="15" spans="1:4" s="158" customFormat="1" ht="12" customHeight="1">
      <c r="A15" s="419"/>
      <c r="B15" s="420" t="s">
        <v>131</v>
      </c>
      <c r="C15" s="10" t="s">
        <v>457</v>
      </c>
      <c r="D15" s="559"/>
    </row>
    <row r="16" spans="1:4" s="158" customFormat="1" ht="12" customHeight="1" thickBot="1">
      <c r="A16" s="425"/>
      <c r="B16" s="426" t="s">
        <v>142</v>
      </c>
      <c r="C16" s="9" t="s">
        <v>413</v>
      </c>
      <c r="D16" s="308"/>
    </row>
    <row r="17" spans="1:4" s="157" customFormat="1" ht="12" customHeight="1" thickBot="1">
      <c r="A17" s="369" t="s">
        <v>4</v>
      </c>
      <c r="B17" s="417"/>
      <c r="C17" s="418" t="s">
        <v>458</v>
      </c>
      <c r="D17" s="220">
        <f>SUM(D18:D21)</f>
        <v>780</v>
      </c>
    </row>
    <row r="18" spans="1:4" s="158" customFormat="1" ht="12" customHeight="1">
      <c r="A18" s="419"/>
      <c r="B18" s="420" t="s">
        <v>132</v>
      </c>
      <c r="C18" s="12" t="s">
        <v>150</v>
      </c>
      <c r="D18" s="559">
        <v>780</v>
      </c>
    </row>
    <row r="19" spans="1:4" s="158" customFormat="1" ht="12" customHeight="1">
      <c r="A19" s="419"/>
      <c r="B19" s="420" t="s">
        <v>133</v>
      </c>
      <c r="C19" s="10" t="s">
        <v>151</v>
      </c>
      <c r="D19" s="559"/>
    </row>
    <row r="20" spans="1:4" s="158" customFormat="1" ht="12" customHeight="1">
      <c r="A20" s="419"/>
      <c r="B20" s="420" t="s">
        <v>134</v>
      </c>
      <c r="C20" s="10" t="s">
        <v>459</v>
      </c>
      <c r="D20" s="559"/>
    </row>
    <row r="21" spans="1:4" s="158" customFormat="1" ht="12" customHeight="1" thickBot="1">
      <c r="A21" s="419"/>
      <c r="B21" s="420" t="s">
        <v>135</v>
      </c>
      <c r="C21" s="10" t="s">
        <v>152</v>
      </c>
      <c r="D21" s="559"/>
    </row>
    <row r="22" spans="1:4" s="158" customFormat="1" ht="12" customHeight="1" thickBot="1">
      <c r="A22" s="377" t="s">
        <v>5</v>
      </c>
      <c r="B22" s="195"/>
      <c r="C22" s="195" t="s">
        <v>460</v>
      </c>
      <c r="D22" s="300"/>
    </row>
    <row r="23" spans="1:4" s="157" customFormat="1" ht="12" customHeight="1" thickBot="1">
      <c r="A23" s="377" t="s">
        <v>6</v>
      </c>
      <c r="B23" s="417"/>
      <c r="C23" s="195" t="s">
        <v>461</v>
      </c>
      <c r="D23" s="300"/>
    </row>
    <row r="24" spans="1:4" s="157" customFormat="1" ht="12" customHeight="1" thickBot="1">
      <c r="A24" s="369" t="s">
        <v>7</v>
      </c>
      <c r="B24" s="305"/>
      <c r="C24" s="195" t="s">
        <v>462</v>
      </c>
      <c r="D24" s="560">
        <f>+D25+D26</f>
        <v>0</v>
      </c>
    </row>
    <row r="25" spans="1:4" s="157" customFormat="1" ht="12" customHeight="1">
      <c r="A25" s="422"/>
      <c r="B25" s="301" t="s">
        <v>110</v>
      </c>
      <c r="C25" s="261" t="s">
        <v>94</v>
      </c>
      <c r="D25" s="555"/>
    </row>
    <row r="26" spans="1:4" s="157" customFormat="1" ht="12" customHeight="1" thickBot="1">
      <c r="A26" s="428"/>
      <c r="B26" s="303" t="s">
        <v>111</v>
      </c>
      <c r="C26" s="263" t="s">
        <v>463</v>
      </c>
      <c r="D26" s="556"/>
    </row>
    <row r="27" spans="1:4" s="158" customFormat="1" ht="12" customHeight="1" thickBot="1">
      <c r="A27" s="436" t="s">
        <v>8</v>
      </c>
      <c r="B27" s="437"/>
      <c r="C27" s="195" t="s">
        <v>464</v>
      </c>
      <c r="D27" s="300">
        <v>72</v>
      </c>
    </row>
    <row r="28" spans="1:4" s="158" customFormat="1" ht="15" customHeight="1" thickBot="1">
      <c r="A28" s="436" t="s">
        <v>9</v>
      </c>
      <c r="B28" s="441"/>
      <c r="C28" s="442" t="s">
        <v>465</v>
      </c>
      <c r="D28" s="560">
        <f>SUM(D8,D17,D22,D23,D24,D27)</f>
        <v>852</v>
      </c>
    </row>
    <row r="29" spans="1:4" s="158" customFormat="1" ht="15" customHeight="1">
      <c r="A29" s="444"/>
      <c r="B29" s="444"/>
      <c r="C29" s="445"/>
      <c r="D29" s="446"/>
    </row>
    <row r="30" spans="1:4" ht="13.5" thickBot="1">
      <c r="A30" s="447"/>
      <c r="B30" s="448"/>
      <c r="C30" s="448"/>
      <c r="D30" s="448"/>
    </row>
    <row r="31" spans="1:4" s="106" customFormat="1" ht="16.5" customHeight="1" thickBot="1">
      <c r="A31" s="449"/>
      <c r="B31" s="450"/>
      <c r="C31" s="451" t="s">
        <v>55</v>
      </c>
      <c r="D31" s="452"/>
    </row>
    <row r="32" spans="1:4" s="159" customFormat="1" ht="12" customHeight="1" thickBot="1">
      <c r="A32" s="377" t="s">
        <v>3</v>
      </c>
      <c r="B32" s="26"/>
      <c r="C32" s="43" t="s">
        <v>330</v>
      </c>
      <c r="D32" s="220">
        <f>SUM(D33:D37)</f>
        <v>852</v>
      </c>
    </row>
    <row r="33" spans="1:4" ht="12" customHeight="1">
      <c r="A33" s="453"/>
      <c r="B33" s="299" t="s">
        <v>126</v>
      </c>
      <c r="C33" s="12" t="s">
        <v>34</v>
      </c>
      <c r="D33" s="234">
        <v>646</v>
      </c>
    </row>
    <row r="34" spans="1:4" ht="12" customHeight="1">
      <c r="A34" s="454"/>
      <c r="B34" s="281" t="s">
        <v>127</v>
      </c>
      <c r="C34" s="10" t="s">
        <v>331</v>
      </c>
      <c r="D34" s="559">
        <v>174</v>
      </c>
    </row>
    <row r="35" spans="1:4" ht="12" customHeight="1">
      <c r="A35" s="454"/>
      <c r="B35" s="281" t="s">
        <v>128</v>
      </c>
      <c r="C35" s="10" t="s">
        <v>180</v>
      </c>
      <c r="D35" s="559">
        <v>32</v>
      </c>
    </row>
    <row r="36" spans="1:4" ht="12" customHeight="1">
      <c r="A36" s="454"/>
      <c r="B36" s="281" t="s">
        <v>129</v>
      </c>
      <c r="C36" s="10" t="s">
        <v>332</v>
      </c>
      <c r="D36" s="559"/>
    </row>
    <row r="37" spans="1:4" ht="12" customHeight="1" thickBot="1">
      <c r="A37" s="454"/>
      <c r="B37" s="281" t="s">
        <v>141</v>
      </c>
      <c r="C37" s="10" t="s">
        <v>333</v>
      </c>
      <c r="D37" s="559"/>
    </row>
    <row r="38" spans="1:4" ht="12" customHeight="1" thickBot="1">
      <c r="A38" s="377" t="s">
        <v>4</v>
      </c>
      <c r="B38" s="26"/>
      <c r="C38" s="43" t="s">
        <v>466</v>
      </c>
      <c r="D38" s="220">
        <f>SUM(D39:D42)</f>
        <v>0</v>
      </c>
    </row>
    <row r="39" spans="1:4" s="159" customFormat="1" ht="12" customHeight="1">
      <c r="A39" s="453"/>
      <c r="B39" s="299" t="s">
        <v>132</v>
      </c>
      <c r="C39" s="12" t="s">
        <v>336</v>
      </c>
      <c r="D39" s="234"/>
    </row>
    <row r="40" spans="1:4" ht="12" customHeight="1">
      <c r="A40" s="454"/>
      <c r="B40" s="281" t="s">
        <v>133</v>
      </c>
      <c r="C40" s="10" t="s">
        <v>337</v>
      </c>
      <c r="D40" s="559"/>
    </row>
    <row r="41" spans="1:4" ht="12" customHeight="1">
      <c r="A41" s="454"/>
      <c r="B41" s="281" t="s">
        <v>136</v>
      </c>
      <c r="C41" s="10" t="s">
        <v>344</v>
      </c>
      <c r="D41" s="559"/>
    </row>
    <row r="42" spans="1:4" ht="12" customHeight="1" thickBot="1">
      <c r="A42" s="454"/>
      <c r="B42" s="281" t="s">
        <v>153</v>
      </c>
      <c r="C42" s="10" t="s">
        <v>56</v>
      </c>
      <c r="D42" s="559"/>
    </row>
    <row r="43" spans="1:4" ht="12" customHeight="1" thickBot="1">
      <c r="A43" s="377" t="s">
        <v>5</v>
      </c>
      <c r="B43" s="26"/>
      <c r="C43" s="43" t="s">
        <v>468</v>
      </c>
      <c r="D43" s="300"/>
    </row>
    <row r="44" spans="1:4" ht="15" customHeight="1" thickBot="1">
      <c r="A44" s="377" t="s">
        <v>6</v>
      </c>
      <c r="B44" s="430"/>
      <c r="C44" s="456" t="s">
        <v>469</v>
      </c>
      <c r="D44" s="220">
        <f>+D32+D38+D43</f>
        <v>852</v>
      </c>
    </row>
    <row r="45" spans="1:4" ht="13.5" thickBot="1">
      <c r="A45" s="457"/>
      <c r="B45" s="458"/>
      <c r="C45" s="458"/>
      <c r="D45" s="458"/>
    </row>
    <row r="46" spans="1:4" ht="15" customHeight="1" thickBot="1">
      <c r="A46" s="459" t="s">
        <v>454</v>
      </c>
      <c r="B46" s="460"/>
      <c r="C46" s="461"/>
      <c r="D46" s="188"/>
    </row>
    <row r="47" spans="1:4" ht="14.25" customHeight="1" thickBot="1">
      <c r="A47" s="459" t="s">
        <v>455</v>
      </c>
      <c r="B47" s="460"/>
      <c r="C47" s="461"/>
      <c r="D47" s="188">
        <v>1</v>
      </c>
    </row>
  </sheetData>
  <sheetProtection sheet="1" objects="1" scenarios="1"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47"/>
  <sheetViews>
    <sheetView workbookViewId="0" topLeftCell="A1">
      <selection activeCell="D1" sqref="D1"/>
    </sheetView>
  </sheetViews>
  <sheetFormatPr defaultColWidth="9.00390625" defaultRowHeight="12.75"/>
  <cols>
    <col min="1" max="1" width="9.625" style="4" customWidth="1"/>
    <col min="2" max="2" width="9.625" style="5" customWidth="1"/>
    <col min="3" max="3" width="72.00390625" style="5" customWidth="1"/>
    <col min="4" max="4" width="25.00390625" style="5" customWidth="1"/>
    <col min="5" max="16384" width="9.375" style="5" customWidth="1"/>
  </cols>
  <sheetData>
    <row r="1" spans="1:4" s="3" customFormat="1" ht="21" customHeight="1" thickBot="1">
      <c r="A1" s="404"/>
      <c r="B1" s="405"/>
      <c r="C1" s="467"/>
      <c r="D1" s="465" t="s">
        <v>637</v>
      </c>
    </row>
    <row r="2" spans="1:4" s="155" customFormat="1" ht="25.5" customHeight="1">
      <c r="A2" s="685" t="s">
        <v>437</v>
      </c>
      <c r="B2" s="686"/>
      <c r="C2" s="462" t="s">
        <v>513</v>
      </c>
      <c r="D2" s="468"/>
    </row>
    <row r="3" spans="1:4" s="155" customFormat="1" ht="16.5" thickBot="1">
      <c r="A3" s="408" t="s">
        <v>436</v>
      </c>
      <c r="B3" s="409"/>
      <c r="C3" s="463" t="s">
        <v>585</v>
      </c>
      <c r="D3" s="470" t="s">
        <v>598</v>
      </c>
    </row>
    <row r="4" spans="1:4" s="156" customFormat="1" ht="15.75" customHeight="1" thickBot="1">
      <c r="A4" s="410"/>
      <c r="B4" s="410"/>
      <c r="C4" s="410"/>
      <c r="D4" s="411" t="s">
        <v>46</v>
      </c>
    </row>
    <row r="5" spans="1:4" ht="13.5" thickBot="1">
      <c r="A5" s="687" t="s">
        <v>438</v>
      </c>
      <c r="B5" s="688"/>
      <c r="C5" s="412" t="s">
        <v>47</v>
      </c>
      <c r="D5" s="413" t="s">
        <v>48</v>
      </c>
    </row>
    <row r="6" spans="1:4" s="106" customFormat="1" ht="12.75" customHeight="1" thickBot="1">
      <c r="A6" s="369">
        <v>1</v>
      </c>
      <c r="B6" s="370">
        <v>2</v>
      </c>
      <c r="C6" s="370">
        <v>3</v>
      </c>
      <c r="D6" s="371">
        <v>4</v>
      </c>
    </row>
    <row r="7" spans="1:4" s="106" customFormat="1" ht="15.75" customHeight="1" thickBot="1">
      <c r="A7" s="414"/>
      <c r="B7" s="415"/>
      <c r="C7" s="415" t="s">
        <v>49</v>
      </c>
      <c r="D7" s="416"/>
    </row>
    <row r="8" spans="1:4" s="157" customFormat="1" ht="12" customHeight="1" thickBot="1">
      <c r="A8" s="369" t="s">
        <v>3</v>
      </c>
      <c r="B8" s="417"/>
      <c r="C8" s="418" t="s">
        <v>456</v>
      </c>
      <c r="D8" s="220">
        <f>SUM(D9:D16)</f>
        <v>0</v>
      </c>
    </row>
    <row r="9" spans="1:4" s="157" customFormat="1" ht="12" customHeight="1">
      <c r="A9" s="422"/>
      <c r="B9" s="420" t="s">
        <v>126</v>
      </c>
      <c r="C9" s="14" t="s">
        <v>256</v>
      </c>
      <c r="D9" s="564"/>
    </row>
    <row r="10" spans="1:4" s="157" customFormat="1" ht="12" customHeight="1">
      <c r="A10" s="419"/>
      <c r="B10" s="420" t="s">
        <v>127</v>
      </c>
      <c r="C10" s="10" t="s">
        <v>257</v>
      </c>
      <c r="D10" s="559"/>
    </row>
    <row r="11" spans="1:4" s="157" customFormat="1" ht="12" customHeight="1">
      <c r="A11" s="419"/>
      <c r="B11" s="420" t="s">
        <v>128</v>
      </c>
      <c r="C11" s="10" t="s">
        <v>258</v>
      </c>
      <c r="D11" s="559"/>
    </row>
    <row r="12" spans="1:4" s="157" customFormat="1" ht="12" customHeight="1">
      <c r="A12" s="419"/>
      <c r="B12" s="420" t="s">
        <v>129</v>
      </c>
      <c r="C12" s="10" t="s">
        <v>259</v>
      </c>
      <c r="D12" s="559"/>
    </row>
    <row r="13" spans="1:4" s="157" customFormat="1" ht="12" customHeight="1">
      <c r="A13" s="419"/>
      <c r="B13" s="420" t="s">
        <v>192</v>
      </c>
      <c r="C13" s="9" t="s">
        <v>260</v>
      </c>
      <c r="D13" s="559"/>
    </row>
    <row r="14" spans="1:4" s="157" customFormat="1" ht="12" customHeight="1">
      <c r="A14" s="424"/>
      <c r="B14" s="420" t="s">
        <v>130</v>
      </c>
      <c r="C14" s="10" t="s">
        <v>261</v>
      </c>
      <c r="D14" s="565"/>
    </row>
    <row r="15" spans="1:4" s="158" customFormat="1" ht="12" customHeight="1">
      <c r="A15" s="419"/>
      <c r="B15" s="420" t="s">
        <v>131</v>
      </c>
      <c r="C15" s="10" t="s">
        <v>457</v>
      </c>
      <c r="D15" s="559"/>
    </row>
    <row r="16" spans="1:4" s="158" customFormat="1" ht="12" customHeight="1" thickBot="1">
      <c r="A16" s="425"/>
      <c r="B16" s="426" t="s">
        <v>142</v>
      </c>
      <c r="C16" s="9" t="s">
        <v>413</v>
      </c>
      <c r="D16" s="308"/>
    </row>
    <row r="17" spans="1:4" s="157" customFormat="1" ht="12" customHeight="1" thickBot="1">
      <c r="A17" s="369" t="s">
        <v>4</v>
      </c>
      <c r="B17" s="417"/>
      <c r="C17" s="418" t="s">
        <v>458</v>
      </c>
      <c r="D17" s="220">
        <f>SUM(D18:D21)</f>
        <v>0</v>
      </c>
    </row>
    <row r="18" spans="1:4" s="158" customFormat="1" ht="12" customHeight="1">
      <c r="A18" s="419"/>
      <c r="B18" s="420" t="s">
        <v>132</v>
      </c>
      <c r="C18" s="12" t="s">
        <v>150</v>
      </c>
      <c r="D18" s="559"/>
    </row>
    <row r="19" spans="1:4" s="158" customFormat="1" ht="12" customHeight="1">
      <c r="A19" s="419"/>
      <c r="B19" s="420" t="s">
        <v>133</v>
      </c>
      <c r="C19" s="10" t="s">
        <v>151</v>
      </c>
      <c r="D19" s="559"/>
    </row>
    <row r="20" spans="1:4" s="158" customFormat="1" ht="12" customHeight="1">
      <c r="A20" s="419"/>
      <c r="B20" s="420" t="s">
        <v>134</v>
      </c>
      <c r="C20" s="10" t="s">
        <v>459</v>
      </c>
      <c r="D20" s="559"/>
    </row>
    <row r="21" spans="1:4" s="158" customFormat="1" ht="12" customHeight="1" thickBot="1">
      <c r="A21" s="419"/>
      <c r="B21" s="420" t="s">
        <v>135</v>
      </c>
      <c r="C21" s="10" t="s">
        <v>152</v>
      </c>
      <c r="D21" s="559"/>
    </row>
    <row r="22" spans="1:4" s="158" customFormat="1" ht="12" customHeight="1" thickBot="1">
      <c r="A22" s="377" t="s">
        <v>5</v>
      </c>
      <c r="B22" s="195"/>
      <c r="C22" s="195" t="s">
        <v>460</v>
      </c>
      <c r="D22" s="300"/>
    </row>
    <row r="23" spans="1:4" s="157" customFormat="1" ht="12" customHeight="1" thickBot="1">
      <c r="A23" s="377" t="s">
        <v>6</v>
      </c>
      <c r="B23" s="417"/>
      <c r="C23" s="195" t="s">
        <v>461</v>
      </c>
      <c r="D23" s="300"/>
    </row>
    <row r="24" spans="1:4" s="157" customFormat="1" ht="12" customHeight="1" thickBot="1">
      <c r="A24" s="369" t="s">
        <v>7</v>
      </c>
      <c r="B24" s="305"/>
      <c r="C24" s="195" t="s">
        <v>462</v>
      </c>
      <c r="D24" s="560">
        <f>+D25+D26</f>
        <v>0</v>
      </c>
    </row>
    <row r="25" spans="1:4" s="157" customFormat="1" ht="12" customHeight="1">
      <c r="A25" s="422"/>
      <c r="B25" s="301" t="s">
        <v>110</v>
      </c>
      <c r="C25" s="261" t="s">
        <v>94</v>
      </c>
      <c r="D25" s="555"/>
    </row>
    <row r="26" spans="1:4" s="157" customFormat="1" ht="12" customHeight="1" thickBot="1">
      <c r="A26" s="428"/>
      <c r="B26" s="303" t="s">
        <v>111</v>
      </c>
      <c r="C26" s="263" t="s">
        <v>463</v>
      </c>
      <c r="D26" s="556"/>
    </row>
    <row r="27" spans="1:4" s="158" customFormat="1" ht="12" customHeight="1" thickBot="1">
      <c r="A27" s="436" t="s">
        <v>8</v>
      </c>
      <c r="B27" s="437"/>
      <c r="C27" s="195" t="s">
        <v>464</v>
      </c>
      <c r="D27" s="300">
        <v>724</v>
      </c>
    </row>
    <row r="28" spans="1:4" s="158" customFormat="1" ht="15" customHeight="1" thickBot="1">
      <c r="A28" s="436" t="s">
        <v>9</v>
      </c>
      <c r="B28" s="441"/>
      <c r="C28" s="442" t="s">
        <v>465</v>
      </c>
      <c r="D28" s="560">
        <f>SUM(D8,D17,D22,D23,D24,D27)</f>
        <v>724</v>
      </c>
    </row>
    <row r="29" spans="1:4" s="158" customFormat="1" ht="15" customHeight="1">
      <c r="A29" s="444"/>
      <c r="B29" s="444"/>
      <c r="C29" s="445"/>
      <c r="D29" s="446"/>
    </row>
    <row r="30" spans="1:4" ht="13.5" thickBot="1">
      <c r="A30" s="447"/>
      <c r="B30" s="448"/>
      <c r="C30" s="448"/>
      <c r="D30" s="448"/>
    </row>
    <row r="31" spans="1:4" s="106" customFormat="1" ht="16.5" customHeight="1" thickBot="1">
      <c r="A31" s="449"/>
      <c r="B31" s="450"/>
      <c r="C31" s="451" t="s">
        <v>55</v>
      </c>
      <c r="D31" s="452"/>
    </row>
    <row r="32" spans="1:4" s="159" customFormat="1" ht="12" customHeight="1" thickBot="1">
      <c r="A32" s="377" t="s">
        <v>3</v>
      </c>
      <c r="B32" s="26"/>
      <c r="C32" s="43" t="s">
        <v>330</v>
      </c>
      <c r="D32" s="220">
        <f>SUM(D33:D37)</f>
        <v>724</v>
      </c>
    </row>
    <row r="33" spans="1:4" ht="12" customHeight="1">
      <c r="A33" s="453"/>
      <c r="B33" s="299" t="s">
        <v>126</v>
      </c>
      <c r="C33" s="12" t="s">
        <v>34</v>
      </c>
      <c r="D33" s="234"/>
    </row>
    <row r="34" spans="1:4" ht="12" customHeight="1">
      <c r="A34" s="454"/>
      <c r="B34" s="281" t="s">
        <v>127</v>
      </c>
      <c r="C34" s="10" t="s">
        <v>331</v>
      </c>
      <c r="D34" s="559"/>
    </row>
    <row r="35" spans="1:4" ht="12" customHeight="1">
      <c r="A35" s="454"/>
      <c r="B35" s="281" t="s">
        <v>128</v>
      </c>
      <c r="C35" s="10" t="s">
        <v>180</v>
      </c>
      <c r="D35" s="559">
        <v>724</v>
      </c>
    </row>
    <row r="36" spans="1:4" ht="12" customHeight="1">
      <c r="A36" s="454"/>
      <c r="B36" s="281" t="s">
        <v>129</v>
      </c>
      <c r="C36" s="10" t="s">
        <v>332</v>
      </c>
      <c r="D36" s="559"/>
    </row>
    <row r="37" spans="1:4" ht="12" customHeight="1" thickBot="1">
      <c r="A37" s="454"/>
      <c r="B37" s="281" t="s">
        <v>141</v>
      </c>
      <c r="C37" s="10" t="s">
        <v>333</v>
      </c>
      <c r="D37" s="559"/>
    </row>
    <row r="38" spans="1:4" ht="12" customHeight="1" thickBot="1">
      <c r="A38" s="377" t="s">
        <v>4</v>
      </c>
      <c r="B38" s="26"/>
      <c r="C38" s="43" t="s">
        <v>466</v>
      </c>
      <c r="D38" s="220">
        <f>SUM(D39:D42)</f>
        <v>0</v>
      </c>
    </row>
    <row r="39" spans="1:4" s="159" customFormat="1" ht="12" customHeight="1">
      <c r="A39" s="453"/>
      <c r="B39" s="299" t="s">
        <v>132</v>
      </c>
      <c r="C39" s="12" t="s">
        <v>336</v>
      </c>
      <c r="D39" s="234"/>
    </row>
    <row r="40" spans="1:4" ht="12" customHeight="1">
      <c r="A40" s="454"/>
      <c r="B40" s="281" t="s">
        <v>133</v>
      </c>
      <c r="C40" s="10" t="s">
        <v>337</v>
      </c>
      <c r="D40" s="559"/>
    </row>
    <row r="41" spans="1:4" ht="12" customHeight="1">
      <c r="A41" s="454"/>
      <c r="B41" s="281" t="s">
        <v>136</v>
      </c>
      <c r="C41" s="10" t="s">
        <v>344</v>
      </c>
      <c r="D41" s="559"/>
    </row>
    <row r="42" spans="1:4" ht="12" customHeight="1" thickBot="1">
      <c r="A42" s="454"/>
      <c r="B42" s="281" t="s">
        <v>153</v>
      </c>
      <c r="C42" s="10" t="s">
        <v>56</v>
      </c>
      <c r="D42" s="559"/>
    </row>
    <row r="43" spans="1:4" ht="12" customHeight="1" thickBot="1">
      <c r="A43" s="377" t="s">
        <v>5</v>
      </c>
      <c r="B43" s="26"/>
      <c r="C43" s="43" t="s">
        <v>468</v>
      </c>
      <c r="D43" s="300"/>
    </row>
    <row r="44" spans="1:4" ht="15" customHeight="1" thickBot="1">
      <c r="A44" s="377" t="s">
        <v>6</v>
      </c>
      <c r="B44" s="430"/>
      <c r="C44" s="456" t="s">
        <v>469</v>
      </c>
      <c r="D44" s="220">
        <f>+D32+D38+D43</f>
        <v>724</v>
      </c>
    </row>
    <row r="45" spans="1:4" ht="13.5" thickBot="1">
      <c r="A45" s="457"/>
      <c r="B45" s="458"/>
      <c r="C45" s="458"/>
      <c r="D45" s="458"/>
    </row>
    <row r="46" spans="1:4" ht="15" customHeight="1" thickBot="1">
      <c r="A46" s="459" t="s">
        <v>454</v>
      </c>
      <c r="B46" s="460"/>
      <c r="C46" s="461"/>
      <c r="D46" s="188"/>
    </row>
    <row r="47" spans="1:4" ht="14.25" customHeight="1" thickBot="1">
      <c r="A47" s="459" t="s">
        <v>455</v>
      </c>
      <c r="B47" s="460"/>
      <c r="C47" s="461"/>
      <c r="D47" s="188"/>
    </row>
  </sheetData>
  <sheetProtection sheet="1" objects="1" scenarios="1"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47"/>
  <sheetViews>
    <sheetView workbookViewId="0" topLeftCell="A1">
      <selection activeCell="D1" sqref="D1"/>
    </sheetView>
  </sheetViews>
  <sheetFormatPr defaultColWidth="9.00390625" defaultRowHeight="12.75"/>
  <cols>
    <col min="1" max="1" width="9.625" style="4" customWidth="1"/>
    <col min="2" max="2" width="9.625" style="5" customWidth="1"/>
    <col min="3" max="3" width="72.00390625" style="5" customWidth="1"/>
    <col min="4" max="4" width="25.00390625" style="5" customWidth="1"/>
    <col min="5" max="16384" width="9.375" style="5" customWidth="1"/>
  </cols>
  <sheetData>
    <row r="1" spans="1:4" s="3" customFormat="1" ht="21" customHeight="1" thickBot="1">
      <c r="A1" s="404"/>
      <c r="B1" s="405"/>
      <c r="C1" s="467"/>
      <c r="D1" s="465" t="s">
        <v>638</v>
      </c>
    </row>
    <row r="2" spans="1:4" s="155" customFormat="1" ht="25.5" customHeight="1">
      <c r="A2" s="685" t="s">
        <v>437</v>
      </c>
      <c r="B2" s="686"/>
      <c r="C2" s="462" t="s">
        <v>513</v>
      </c>
      <c r="D2" s="468"/>
    </row>
    <row r="3" spans="1:4" s="155" customFormat="1" ht="16.5" thickBot="1">
      <c r="A3" s="408" t="s">
        <v>436</v>
      </c>
      <c r="B3" s="409"/>
      <c r="C3" s="463" t="s">
        <v>584</v>
      </c>
      <c r="D3" s="470" t="s">
        <v>599</v>
      </c>
    </row>
    <row r="4" spans="1:4" s="156" customFormat="1" ht="15.75" customHeight="1" thickBot="1">
      <c r="A4" s="410"/>
      <c r="B4" s="410"/>
      <c r="C4" s="410"/>
      <c r="D4" s="411" t="s">
        <v>46</v>
      </c>
    </row>
    <row r="5" spans="1:4" ht="13.5" thickBot="1">
      <c r="A5" s="687" t="s">
        <v>438</v>
      </c>
      <c r="B5" s="688"/>
      <c r="C5" s="412" t="s">
        <v>47</v>
      </c>
      <c r="D5" s="413" t="s">
        <v>48</v>
      </c>
    </row>
    <row r="6" spans="1:4" s="106" customFormat="1" ht="12.75" customHeight="1" thickBot="1">
      <c r="A6" s="369">
        <v>1</v>
      </c>
      <c r="B6" s="370">
        <v>2</v>
      </c>
      <c r="C6" s="370">
        <v>3</v>
      </c>
      <c r="D6" s="371">
        <v>4</v>
      </c>
    </row>
    <row r="7" spans="1:4" s="106" customFormat="1" ht="15.75" customHeight="1" thickBot="1">
      <c r="A7" s="414"/>
      <c r="B7" s="415"/>
      <c r="C7" s="415" t="s">
        <v>49</v>
      </c>
      <c r="D7" s="416"/>
    </row>
    <row r="8" spans="1:4" s="157" customFormat="1" ht="12" customHeight="1" thickBot="1">
      <c r="A8" s="369" t="s">
        <v>3</v>
      </c>
      <c r="B8" s="417"/>
      <c r="C8" s="418" t="s">
        <v>456</v>
      </c>
      <c r="D8" s="220">
        <f>SUM(D9:D16)</f>
        <v>0</v>
      </c>
    </row>
    <row r="9" spans="1:4" s="157" customFormat="1" ht="12" customHeight="1">
      <c r="A9" s="422"/>
      <c r="B9" s="420" t="s">
        <v>126</v>
      </c>
      <c r="C9" s="14" t="s">
        <v>256</v>
      </c>
      <c r="D9" s="564"/>
    </row>
    <row r="10" spans="1:4" s="157" customFormat="1" ht="12" customHeight="1">
      <c r="A10" s="419"/>
      <c r="B10" s="420" t="s">
        <v>127</v>
      </c>
      <c r="C10" s="10" t="s">
        <v>257</v>
      </c>
      <c r="D10" s="559"/>
    </row>
    <row r="11" spans="1:4" s="157" customFormat="1" ht="12" customHeight="1">
      <c r="A11" s="419"/>
      <c r="B11" s="420" t="s">
        <v>128</v>
      </c>
      <c r="C11" s="10" t="s">
        <v>258</v>
      </c>
      <c r="D11" s="559"/>
    </row>
    <row r="12" spans="1:4" s="157" customFormat="1" ht="12" customHeight="1">
      <c r="A12" s="419"/>
      <c r="B12" s="420" t="s">
        <v>129</v>
      </c>
      <c r="C12" s="10" t="s">
        <v>259</v>
      </c>
      <c r="D12" s="559"/>
    </row>
    <row r="13" spans="1:4" s="157" customFormat="1" ht="12" customHeight="1">
      <c r="A13" s="419"/>
      <c r="B13" s="420" t="s">
        <v>192</v>
      </c>
      <c r="C13" s="9" t="s">
        <v>260</v>
      </c>
      <c r="D13" s="559"/>
    </row>
    <row r="14" spans="1:4" s="157" customFormat="1" ht="12" customHeight="1">
      <c r="A14" s="424"/>
      <c r="B14" s="420" t="s">
        <v>130</v>
      </c>
      <c r="C14" s="10" t="s">
        <v>261</v>
      </c>
      <c r="D14" s="565"/>
    </row>
    <row r="15" spans="1:4" s="158" customFormat="1" ht="12" customHeight="1">
      <c r="A15" s="419"/>
      <c r="B15" s="420" t="s">
        <v>131</v>
      </c>
      <c r="C15" s="10" t="s">
        <v>457</v>
      </c>
      <c r="D15" s="559"/>
    </row>
    <row r="16" spans="1:4" s="158" customFormat="1" ht="12" customHeight="1" thickBot="1">
      <c r="A16" s="425"/>
      <c r="B16" s="426" t="s">
        <v>142</v>
      </c>
      <c r="C16" s="9" t="s">
        <v>413</v>
      </c>
      <c r="D16" s="308"/>
    </row>
    <row r="17" spans="1:4" s="157" customFormat="1" ht="12" customHeight="1" thickBot="1">
      <c r="A17" s="369" t="s">
        <v>4</v>
      </c>
      <c r="B17" s="417"/>
      <c r="C17" s="418" t="s">
        <v>458</v>
      </c>
      <c r="D17" s="220">
        <f>SUM(D18:D21)</f>
        <v>0</v>
      </c>
    </row>
    <row r="18" spans="1:4" s="158" customFormat="1" ht="12" customHeight="1">
      <c r="A18" s="419"/>
      <c r="B18" s="420" t="s">
        <v>132</v>
      </c>
      <c r="C18" s="12" t="s">
        <v>150</v>
      </c>
      <c r="D18" s="559"/>
    </row>
    <row r="19" spans="1:4" s="158" customFormat="1" ht="12" customHeight="1">
      <c r="A19" s="419"/>
      <c r="B19" s="420" t="s">
        <v>133</v>
      </c>
      <c r="C19" s="10" t="s">
        <v>151</v>
      </c>
      <c r="D19" s="559"/>
    </row>
    <row r="20" spans="1:4" s="158" customFormat="1" ht="12" customHeight="1">
      <c r="A20" s="419"/>
      <c r="B20" s="420" t="s">
        <v>134</v>
      </c>
      <c r="C20" s="10" t="s">
        <v>459</v>
      </c>
      <c r="D20" s="559"/>
    </row>
    <row r="21" spans="1:4" s="158" customFormat="1" ht="12" customHeight="1" thickBot="1">
      <c r="A21" s="419"/>
      <c r="B21" s="420" t="s">
        <v>135</v>
      </c>
      <c r="C21" s="10" t="s">
        <v>152</v>
      </c>
      <c r="D21" s="559"/>
    </row>
    <row r="22" spans="1:4" s="158" customFormat="1" ht="12" customHeight="1" thickBot="1">
      <c r="A22" s="377" t="s">
        <v>5</v>
      </c>
      <c r="B22" s="195"/>
      <c r="C22" s="195" t="s">
        <v>460</v>
      </c>
      <c r="D22" s="300"/>
    </row>
    <row r="23" spans="1:4" s="157" customFormat="1" ht="12" customHeight="1" thickBot="1">
      <c r="A23" s="377" t="s">
        <v>6</v>
      </c>
      <c r="B23" s="417"/>
      <c r="C23" s="195" t="s">
        <v>461</v>
      </c>
      <c r="D23" s="300"/>
    </row>
    <row r="24" spans="1:4" s="157" customFormat="1" ht="12" customHeight="1" thickBot="1">
      <c r="A24" s="369" t="s">
        <v>7</v>
      </c>
      <c r="B24" s="305"/>
      <c r="C24" s="195" t="s">
        <v>462</v>
      </c>
      <c r="D24" s="560">
        <f>+D25+D26</f>
        <v>0</v>
      </c>
    </row>
    <row r="25" spans="1:4" s="157" customFormat="1" ht="12" customHeight="1">
      <c r="A25" s="422"/>
      <c r="B25" s="301" t="s">
        <v>110</v>
      </c>
      <c r="C25" s="261" t="s">
        <v>94</v>
      </c>
      <c r="D25" s="555"/>
    </row>
    <row r="26" spans="1:4" s="157" customFormat="1" ht="12" customHeight="1" thickBot="1">
      <c r="A26" s="428"/>
      <c r="B26" s="303" t="s">
        <v>111</v>
      </c>
      <c r="C26" s="263" t="s">
        <v>463</v>
      </c>
      <c r="D26" s="556"/>
    </row>
    <row r="27" spans="1:4" s="158" customFormat="1" ht="12" customHeight="1" thickBot="1">
      <c r="A27" s="436" t="s">
        <v>8</v>
      </c>
      <c r="B27" s="437"/>
      <c r="C27" s="195" t="s">
        <v>464</v>
      </c>
      <c r="D27" s="300">
        <v>205</v>
      </c>
    </row>
    <row r="28" spans="1:4" s="158" customFormat="1" ht="15" customHeight="1" thickBot="1">
      <c r="A28" s="436" t="s">
        <v>9</v>
      </c>
      <c r="B28" s="441"/>
      <c r="C28" s="442" t="s">
        <v>465</v>
      </c>
      <c r="D28" s="560">
        <f>SUM(D8,D17,D22,D23,D24,D27)</f>
        <v>205</v>
      </c>
    </row>
    <row r="29" spans="1:4" s="158" customFormat="1" ht="15" customHeight="1">
      <c r="A29" s="444"/>
      <c r="B29" s="444"/>
      <c r="C29" s="445"/>
      <c r="D29" s="446"/>
    </row>
    <row r="30" spans="1:4" ht="13.5" thickBot="1">
      <c r="A30" s="447"/>
      <c r="B30" s="448"/>
      <c r="C30" s="448"/>
      <c r="D30" s="448"/>
    </row>
    <row r="31" spans="1:4" s="106" customFormat="1" ht="16.5" customHeight="1" thickBot="1">
      <c r="A31" s="449"/>
      <c r="B31" s="450"/>
      <c r="C31" s="451" t="s">
        <v>55</v>
      </c>
      <c r="D31" s="452"/>
    </row>
    <row r="32" spans="1:4" s="159" customFormat="1" ht="12" customHeight="1" thickBot="1">
      <c r="A32" s="377" t="s">
        <v>3</v>
      </c>
      <c r="B32" s="26"/>
      <c r="C32" s="43" t="s">
        <v>330</v>
      </c>
      <c r="D32" s="220">
        <f>SUM(D33:D37)</f>
        <v>205</v>
      </c>
    </row>
    <row r="33" spans="1:4" ht="12" customHeight="1">
      <c r="A33" s="453"/>
      <c r="B33" s="299" t="s">
        <v>126</v>
      </c>
      <c r="C33" s="12" t="s">
        <v>34</v>
      </c>
      <c r="D33" s="234"/>
    </row>
    <row r="34" spans="1:4" ht="12" customHeight="1">
      <c r="A34" s="454"/>
      <c r="B34" s="281" t="s">
        <v>127</v>
      </c>
      <c r="C34" s="10" t="s">
        <v>331</v>
      </c>
      <c r="D34" s="559"/>
    </row>
    <row r="35" spans="1:4" ht="12" customHeight="1">
      <c r="A35" s="454"/>
      <c r="B35" s="281" t="s">
        <v>128</v>
      </c>
      <c r="C35" s="10" t="s">
        <v>180</v>
      </c>
      <c r="D35" s="559">
        <v>205</v>
      </c>
    </row>
    <row r="36" spans="1:4" ht="12" customHeight="1">
      <c r="A36" s="454"/>
      <c r="B36" s="281" t="s">
        <v>129</v>
      </c>
      <c r="C36" s="10" t="s">
        <v>332</v>
      </c>
      <c r="D36" s="559"/>
    </row>
    <row r="37" spans="1:4" ht="12" customHeight="1" thickBot="1">
      <c r="A37" s="454"/>
      <c r="B37" s="281" t="s">
        <v>141</v>
      </c>
      <c r="C37" s="10" t="s">
        <v>333</v>
      </c>
      <c r="D37" s="559"/>
    </row>
    <row r="38" spans="1:4" ht="12" customHeight="1" thickBot="1">
      <c r="A38" s="377" t="s">
        <v>4</v>
      </c>
      <c r="B38" s="26"/>
      <c r="C38" s="43" t="s">
        <v>466</v>
      </c>
      <c r="D38" s="220">
        <f>SUM(D39:D42)</f>
        <v>0</v>
      </c>
    </row>
    <row r="39" spans="1:4" s="159" customFormat="1" ht="12" customHeight="1">
      <c r="A39" s="453"/>
      <c r="B39" s="299" t="s">
        <v>132</v>
      </c>
      <c r="C39" s="12" t="s">
        <v>336</v>
      </c>
      <c r="D39" s="234"/>
    </row>
    <row r="40" spans="1:4" ht="12" customHeight="1">
      <c r="A40" s="454"/>
      <c r="B40" s="281" t="s">
        <v>133</v>
      </c>
      <c r="C40" s="10" t="s">
        <v>337</v>
      </c>
      <c r="D40" s="559"/>
    </row>
    <row r="41" spans="1:4" ht="12" customHeight="1">
      <c r="A41" s="454"/>
      <c r="B41" s="281" t="s">
        <v>136</v>
      </c>
      <c r="C41" s="10" t="s">
        <v>344</v>
      </c>
      <c r="D41" s="559"/>
    </row>
    <row r="42" spans="1:4" ht="12" customHeight="1" thickBot="1">
      <c r="A42" s="454"/>
      <c r="B42" s="281" t="s">
        <v>153</v>
      </c>
      <c r="C42" s="10" t="s">
        <v>56</v>
      </c>
      <c r="D42" s="559"/>
    </row>
    <row r="43" spans="1:4" ht="12" customHeight="1" thickBot="1">
      <c r="A43" s="377" t="s">
        <v>5</v>
      </c>
      <c r="B43" s="26"/>
      <c r="C43" s="43" t="s">
        <v>468</v>
      </c>
      <c r="D43" s="300"/>
    </row>
    <row r="44" spans="1:4" ht="15" customHeight="1" thickBot="1">
      <c r="A44" s="377" t="s">
        <v>6</v>
      </c>
      <c r="B44" s="430"/>
      <c r="C44" s="456" t="s">
        <v>469</v>
      </c>
      <c r="D44" s="220">
        <f>+D32+D38+D43</f>
        <v>205</v>
      </c>
    </row>
    <row r="45" spans="1:4" ht="13.5" thickBot="1">
      <c r="A45" s="457"/>
      <c r="B45" s="458"/>
      <c r="C45" s="458"/>
      <c r="D45" s="458"/>
    </row>
    <row r="46" spans="1:4" ht="15" customHeight="1" thickBot="1">
      <c r="A46" s="459" t="s">
        <v>454</v>
      </c>
      <c r="B46" s="460"/>
      <c r="C46" s="461"/>
      <c r="D46" s="188"/>
    </row>
    <row r="47" spans="1:4" ht="14.25" customHeight="1" thickBot="1">
      <c r="A47" s="459" t="s">
        <v>455</v>
      </c>
      <c r="B47" s="460"/>
      <c r="C47" s="461"/>
      <c r="D47" s="188"/>
    </row>
  </sheetData>
  <sheetProtection sheet="1" objects="1" scenarios="1"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47"/>
  <sheetViews>
    <sheetView workbookViewId="0" topLeftCell="A1">
      <selection activeCell="K17" sqref="K17"/>
    </sheetView>
  </sheetViews>
  <sheetFormatPr defaultColWidth="9.00390625" defaultRowHeight="12.75"/>
  <cols>
    <col min="1" max="1" width="9.625" style="4" customWidth="1"/>
    <col min="2" max="2" width="9.625" style="5" customWidth="1"/>
    <col min="3" max="3" width="64.00390625" style="5" customWidth="1"/>
    <col min="4" max="4" width="16.125" style="5" customWidth="1"/>
    <col min="5" max="5" width="14.625" style="5" customWidth="1"/>
    <col min="6" max="16384" width="9.375" style="5" customWidth="1"/>
  </cols>
  <sheetData>
    <row r="1" spans="1:5" s="3" customFormat="1" ht="21" customHeight="1" thickBot="1">
      <c r="A1" s="404"/>
      <c r="B1" s="405"/>
      <c r="C1" s="467"/>
      <c r="D1" s="465"/>
      <c r="E1" s="465" t="s">
        <v>639</v>
      </c>
    </row>
    <row r="2" spans="1:5" s="155" customFormat="1" ht="25.5" customHeight="1">
      <c r="A2" s="685" t="s">
        <v>437</v>
      </c>
      <c r="B2" s="686"/>
      <c r="C2" s="462" t="s">
        <v>513</v>
      </c>
      <c r="D2" s="468"/>
      <c r="E2" s="468"/>
    </row>
    <row r="3" spans="1:5" s="155" customFormat="1" ht="16.5" thickBot="1">
      <c r="A3" s="408" t="s">
        <v>436</v>
      </c>
      <c r="B3" s="409"/>
      <c r="C3" s="463" t="s">
        <v>590</v>
      </c>
      <c r="D3" s="470" t="s">
        <v>600</v>
      </c>
      <c r="E3" s="470" t="s">
        <v>600</v>
      </c>
    </row>
    <row r="4" spans="1:5" s="156" customFormat="1" ht="15.75" customHeight="1" thickBot="1">
      <c r="A4" s="410"/>
      <c r="B4" s="410"/>
      <c r="C4" s="410"/>
      <c r="D4" s="411"/>
      <c r="E4" s="411" t="s">
        <v>46</v>
      </c>
    </row>
    <row r="5" spans="1:5" ht="13.5" thickBot="1">
      <c r="A5" s="687" t="s">
        <v>438</v>
      </c>
      <c r="B5" s="688"/>
      <c r="C5" s="412" t="s">
        <v>47</v>
      </c>
      <c r="D5" s="413" t="s">
        <v>48</v>
      </c>
      <c r="E5" s="413" t="s">
        <v>48</v>
      </c>
    </row>
    <row r="6" spans="1:5" s="106" customFormat="1" ht="12.75" customHeight="1" thickBot="1">
      <c r="A6" s="369">
        <v>1</v>
      </c>
      <c r="B6" s="370">
        <v>2</v>
      </c>
      <c r="C6" s="370">
        <v>3</v>
      </c>
      <c r="D6" s="371">
        <v>4</v>
      </c>
      <c r="E6" s="371">
        <v>5</v>
      </c>
    </row>
    <row r="7" spans="1:5" s="106" customFormat="1" ht="24" customHeight="1" thickBot="1">
      <c r="A7" s="414"/>
      <c r="B7" s="415"/>
      <c r="C7" s="415" t="s">
        <v>49</v>
      </c>
      <c r="D7" s="416" t="s">
        <v>591</v>
      </c>
      <c r="E7" s="416" t="s">
        <v>592</v>
      </c>
    </row>
    <row r="8" spans="1:5" s="157" customFormat="1" ht="12" customHeight="1" thickBot="1">
      <c r="A8" s="369" t="s">
        <v>3</v>
      </c>
      <c r="B8" s="417"/>
      <c r="C8" s="418" t="s">
        <v>456</v>
      </c>
      <c r="D8" s="220">
        <f>SUM(D9:D16)</f>
        <v>0</v>
      </c>
      <c r="E8" s="220">
        <f>SUM(E9:E16)</f>
        <v>0</v>
      </c>
    </row>
    <row r="9" spans="1:5" s="157" customFormat="1" ht="12" customHeight="1">
      <c r="A9" s="422"/>
      <c r="B9" s="420" t="s">
        <v>126</v>
      </c>
      <c r="C9" s="14" t="s">
        <v>256</v>
      </c>
      <c r="D9" s="564"/>
      <c r="E9" s="564"/>
    </row>
    <row r="10" spans="1:5" s="157" customFormat="1" ht="12" customHeight="1">
      <c r="A10" s="419"/>
      <c r="B10" s="420" t="s">
        <v>127</v>
      </c>
      <c r="C10" s="10" t="s">
        <v>257</v>
      </c>
      <c r="D10" s="559"/>
      <c r="E10" s="559"/>
    </row>
    <row r="11" spans="1:5" s="157" customFormat="1" ht="12" customHeight="1">
      <c r="A11" s="419"/>
      <c r="B11" s="420" t="s">
        <v>128</v>
      </c>
      <c r="C11" s="10" t="s">
        <v>258</v>
      </c>
      <c r="D11" s="559"/>
      <c r="E11" s="559"/>
    </row>
    <row r="12" spans="1:5" s="157" customFormat="1" ht="12" customHeight="1">
      <c r="A12" s="419"/>
      <c r="B12" s="420" t="s">
        <v>129</v>
      </c>
      <c r="C12" s="10" t="s">
        <v>259</v>
      </c>
      <c r="D12" s="559"/>
      <c r="E12" s="559"/>
    </row>
    <row r="13" spans="1:5" s="157" customFormat="1" ht="12" customHeight="1">
      <c r="A13" s="419"/>
      <c r="B13" s="420" t="s">
        <v>192</v>
      </c>
      <c r="C13" s="9" t="s">
        <v>260</v>
      </c>
      <c r="D13" s="559"/>
      <c r="E13" s="559"/>
    </row>
    <row r="14" spans="1:5" s="157" customFormat="1" ht="12" customHeight="1">
      <c r="A14" s="424"/>
      <c r="B14" s="420" t="s">
        <v>130</v>
      </c>
      <c r="C14" s="10" t="s">
        <v>261</v>
      </c>
      <c r="D14" s="565"/>
      <c r="E14" s="565"/>
    </row>
    <row r="15" spans="1:5" s="158" customFormat="1" ht="12" customHeight="1">
      <c r="A15" s="419"/>
      <c r="B15" s="420" t="s">
        <v>131</v>
      </c>
      <c r="C15" s="10" t="s">
        <v>457</v>
      </c>
      <c r="D15" s="559"/>
      <c r="E15" s="559"/>
    </row>
    <row r="16" spans="1:5" s="158" customFormat="1" ht="12" customHeight="1" thickBot="1">
      <c r="A16" s="425"/>
      <c r="B16" s="426" t="s">
        <v>142</v>
      </c>
      <c r="C16" s="9" t="s">
        <v>413</v>
      </c>
      <c r="D16" s="308"/>
      <c r="E16" s="308"/>
    </row>
    <row r="17" spans="1:5" s="157" customFormat="1" ht="12" customHeight="1" thickBot="1">
      <c r="A17" s="369" t="s">
        <v>4</v>
      </c>
      <c r="B17" s="417"/>
      <c r="C17" s="418" t="s">
        <v>458</v>
      </c>
      <c r="D17" s="220">
        <f>SUM(D18:D21)</f>
        <v>0</v>
      </c>
      <c r="E17" s="220">
        <f>SUM(E18:E21)</f>
        <v>0</v>
      </c>
    </row>
    <row r="18" spans="1:5" s="158" customFormat="1" ht="12" customHeight="1">
      <c r="A18" s="419"/>
      <c r="B18" s="420" t="s">
        <v>132</v>
      </c>
      <c r="C18" s="12" t="s">
        <v>150</v>
      </c>
      <c r="D18" s="559"/>
      <c r="E18" s="559"/>
    </row>
    <row r="19" spans="1:5" s="158" customFormat="1" ht="12" customHeight="1">
      <c r="A19" s="419"/>
      <c r="B19" s="420" t="s">
        <v>133</v>
      </c>
      <c r="C19" s="10" t="s">
        <v>151</v>
      </c>
      <c r="D19" s="559"/>
      <c r="E19" s="559"/>
    </row>
    <row r="20" spans="1:5" s="158" customFormat="1" ht="12" customHeight="1">
      <c r="A20" s="419"/>
      <c r="B20" s="420" t="s">
        <v>134</v>
      </c>
      <c r="C20" s="10" t="s">
        <v>459</v>
      </c>
      <c r="D20" s="559"/>
      <c r="E20" s="559"/>
    </row>
    <row r="21" spans="1:5" s="158" customFormat="1" ht="12" customHeight="1" thickBot="1">
      <c r="A21" s="419"/>
      <c r="B21" s="420" t="s">
        <v>135</v>
      </c>
      <c r="C21" s="10" t="s">
        <v>152</v>
      </c>
      <c r="D21" s="559"/>
      <c r="E21" s="559"/>
    </row>
    <row r="22" spans="1:5" s="158" customFormat="1" ht="12" customHeight="1" thickBot="1">
      <c r="A22" s="377" t="s">
        <v>5</v>
      </c>
      <c r="B22" s="195"/>
      <c r="C22" s="195" t="s">
        <v>460</v>
      </c>
      <c r="D22" s="300"/>
      <c r="E22" s="300"/>
    </row>
    <row r="23" spans="1:5" s="157" customFormat="1" ht="12" customHeight="1" thickBot="1">
      <c r="A23" s="377" t="s">
        <v>6</v>
      </c>
      <c r="B23" s="417"/>
      <c r="C23" s="195" t="s">
        <v>461</v>
      </c>
      <c r="D23" s="300"/>
      <c r="E23" s="300"/>
    </row>
    <row r="24" spans="1:5" s="157" customFormat="1" ht="12" customHeight="1" thickBot="1">
      <c r="A24" s="369" t="s">
        <v>7</v>
      </c>
      <c r="B24" s="305"/>
      <c r="C24" s="195" t="s">
        <v>462</v>
      </c>
      <c r="D24" s="560">
        <f>+D25+D26</f>
        <v>0</v>
      </c>
      <c r="E24" s="560">
        <f>+E25+E26</f>
        <v>0</v>
      </c>
    </row>
    <row r="25" spans="1:5" s="157" customFormat="1" ht="12" customHeight="1">
      <c r="A25" s="422"/>
      <c r="B25" s="301" t="s">
        <v>110</v>
      </c>
      <c r="C25" s="261" t="s">
        <v>94</v>
      </c>
      <c r="D25" s="555"/>
      <c r="E25" s="555"/>
    </row>
    <row r="26" spans="1:5" s="157" customFormat="1" ht="12" customHeight="1" thickBot="1">
      <c r="A26" s="428"/>
      <c r="B26" s="303" t="s">
        <v>111</v>
      </c>
      <c r="C26" s="263" t="s">
        <v>463</v>
      </c>
      <c r="D26" s="556"/>
      <c r="E26" s="556"/>
    </row>
    <row r="27" spans="1:5" s="158" customFormat="1" ht="12" customHeight="1" thickBot="1">
      <c r="A27" s="436" t="s">
        <v>8</v>
      </c>
      <c r="B27" s="437"/>
      <c r="C27" s="195" t="s">
        <v>464</v>
      </c>
      <c r="D27" s="300">
        <v>560</v>
      </c>
      <c r="E27" s="300">
        <v>56</v>
      </c>
    </row>
    <row r="28" spans="1:5" s="158" customFormat="1" ht="15" customHeight="1" thickBot="1">
      <c r="A28" s="436" t="s">
        <v>9</v>
      </c>
      <c r="B28" s="441"/>
      <c r="C28" s="442" t="s">
        <v>465</v>
      </c>
      <c r="D28" s="560">
        <f>SUM(D8,D17,D22,D23,D24,D27)</f>
        <v>560</v>
      </c>
      <c r="E28" s="560">
        <f>SUM(E8,E17,E22,E23,E24,E27)</f>
        <v>56</v>
      </c>
    </row>
    <row r="29" spans="1:5" s="158" customFormat="1" ht="15" customHeight="1">
      <c r="A29" s="444"/>
      <c r="B29" s="444"/>
      <c r="C29" s="445"/>
      <c r="D29" s="566"/>
      <c r="E29" s="566"/>
    </row>
    <row r="30" spans="1:5" ht="13.5" thickBot="1">
      <c r="A30" s="447"/>
      <c r="B30" s="448"/>
      <c r="C30" s="448"/>
      <c r="D30" s="567"/>
      <c r="E30" s="567"/>
    </row>
    <row r="31" spans="1:5" s="106" customFormat="1" ht="16.5" customHeight="1" thickBot="1">
      <c r="A31" s="449"/>
      <c r="B31" s="450"/>
      <c r="C31" s="451" t="s">
        <v>55</v>
      </c>
      <c r="D31" s="568"/>
      <c r="E31" s="568"/>
    </row>
    <row r="32" spans="1:5" s="159" customFormat="1" ht="12" customHeight="1" thickBot="1">
      <c r="A32" s="377" t="s">
        <v>3</v>
      </c>
      <c r="B32" s="26"/>
      <c r="C32" s="43" t="s">
        <v>330</v>
      </c>
      <c r="D32" s="220">
        <f>SUM(D33:D37)</f>
        <v>560</v>
      </c>
      <c r="E32" s="220">
        <f>SUM(E33:E37)</f>
        <v>56</v>
      </c>
    </row>
    <row r="33" spans="1:5" ht="12" customHeight="1">
      <c r="A33" s="453"/>
      <c r="B33" s="299" t="s">
        <v>126</v>
      </c>
      <c r="C33" s="12" t="s">
        <v>34</v>
      </c>
      <c r="D33" s="234"/>
      <c r="E33" s="234"/>
    </row>
    <row r="34" spans="1:5" ht="12" customHeight="1">
      <c r="A34" s="454"/>
      <c r="B34" s="281" t="s">
        <v>127</v>
      </c>
      <c r="C34" s="10" t="s">
        <v>331</v>
      </c>
      <c r="D34" s="559"/>
      <c r="E34" s="559"/>
    </row>
    <row r="35" spans="1:5" ht="12" customHeight="1">
      <c r="A35" s="454"/>
      <c r="B35" s="281" t="s">
        <v>128</v>
      </c>
      <c r="C35" s="10" t="s">
        <v>180</v>
      </c>
      <c r="D35" s="559"/>
      <c r="E35" s="559"/>
    </row>
    <row r="36" spans="1:5" ht="12" customHeight="1">
      <c r="A36" s="454"/>
      <c r="B36" s="281" t="s">
        <v>129</v>
      </c>
      <c r="C36" s="10" t="s">
        <v>332</v>
      </c>
      <c r="D36" s="559"/>
      <c r="E36" s="559"/>
    </row>
    <row r="37" spans="1:5" ht="12" customHeight="1" thickBot="1">
      <c r="A37" s="454"/>
      <c r="B37" s="281" t="s">
        <v>141</v>
      </c>
      <c r="C37" s="10" t="s">
        <v>333</v>
      </c>
      <c r="D37" s="559">
        <v>560</v>
      </c>
      <c r="E37" s="559">
        <v>56</v>
      </c>
    </row>
    <row r="38" spans="1:5" ht="12" customHeight="1" thickBot="1">
      <c r="A38" s="377" t="s">
        <v>4</v>
      </c>
      <c r="B38" s="26"/>
      <c r="C38" s="43" t="s">
        <v>466</v>
      </c>
      <c r="D38" s="220">
        <f>SUM(D39:D42)</f>
        <v>0</v>
      </c>
      <c r="E38" s="220">
        <f>SUM(E39:E42)</f>
        <v>0</v>
      </c>
    </row>
    <row r="39" spans="1:5" s="159" customFormat="1" ht="12" customHeight="1">
      <c r="A39" s="453"/>
      <c r="B39" s="299" t="s">
        <v>132</v>
      </c>
      <c r="C39" s="12" t="s">
        <v>336</v>
      </c>
      <c r="D39" s="234"/>
      <c r="E39" s="234"/>
    </row>
    <row r="40" spans="1:5" ht="12" customHeight="1">
      <c r="A40" s="454"/>
      <c r="B40" s="281" t="s">
        <v>133</v>
      </c>
      <c r="C40" s="10" t="s">
        <v>337</v>
      </c>
      <c r="D40" s="559"/>
      <c r="E40" s="559"/>
    </row>
    <row r="41" spans="1:5" ht="12" customHeight="1">
      <c r="A41" s="454"/>
      <c r="B41" s="281" t="s">
        <v>136</v>
      </c>
      <c r="C41" s="10" t="s">
        <v>344</v>
      </c>
      <c r="D41" s="559"/>
      <c r="E41" s="559"/>
    </row>
    <row r="42" spans="1:5" ht="12" customHeight="1" thickBot="1">
      <c r="A42" s="454"/>
      <c r="B42" s="281" t="s">
        <v>153</v>
      </c>
      <c r="C42" s="10" t="s">
        <v>56</v>
      </c>
      <c r="D42" s="559"/>
      <c r="E42" s="559"/>
    </row>
    <row r="43" spans="1:5" ht="12" customHeight="1" thickBot="1">
      <c r="A43" s="377" t="s">
        <v>5</v>
      </c>
      <c r="B43" s="26"/>
      <c r="C43" s="43" t="s">
        <v>468</v>
      </c>
      <c r="D43" s="300"/>
      <c r="E43" s="300"/>
    </row>
    <row r="44" spans="1:5" ht="15" customHeight="1" thickBot="1">
      <c r="A44" s="377" t="s">
        <v>6</v>
      </c>
      <c r="B44" s="430"/>
      <c r="C44" s="456" t="s">
        <v>469</v>
      </c>
      <c r="D44" s="220">
        <f>+D32+D38+D43</f>
        <v>560</v>
      </c>
      <c r="E44" s="220">
        <f>+E32+E38+E43</f>
        <v>56</v>
      </c>
    </row>
    <row r="45" spans="1:5" ht="13.5" thickBot="1">
      <c r="A45" s="457"/>
      <c r="B45" s="458"/>
      <c r="C45" s="458"/>
      <c r="D45" s="458"/>
      <c r="E45" s="458"/>
    </row>
    <row r="46" spans="1:5" ht="15" customHeight="1" thickBot="1">
      <c r="A46" s="459" t="s">
        <v>454</v>
      </c>
      <c r="B46" s="460"/>
      <c r="C46" s="461"/>
      <c r="D46" s="188"/>
      <c r="E46" s="188"/>
    </row>
    <row r="47" spans="1:5" ht="14.25" customHeight="1" thickBot="1">
      <c r="A47" s="459" t="s">
        <v>455</v>
      </c>
      <c r="B47" s="460"/>
      <c r="C47" s="461"/>
      <c r="D47" s="188"/>
      <c r="E47" s="188"/>
    </row>
  </sheetData>
  <sheetProtection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47"/>
  <sheetViews>
    <sheetView workbookViewId="0" topLeftCell="A1">
      <selection activeCell="E1" sqref="E1"/>
    </sheetView>
  </sheetViews>
  <sheetFormatPr defaultColWidth="9.00390625" defaultRowHeight="12.75"/>
  <cols>
    <col min="1" max="1" width="9.625" style="4" customWidth="1"/>
    <col min="2" max="2" width="9.625" style="5" customWidth="1"/>
    <col min="3" max="3" width="65.875" style="5" customWidth="1"/>
    <col min="4" max="4" width="14.00390625" style="5" customWidth="1"/>
    <col min="5" max="5" width="14.50390625" style="5" customWidth="1"/>
    <col min="6" max="16384" width="9.375" style="5" customWidth="1"/>
  </cols>
  <sheetData>
    <row r="1" spans="1:5" s="3" customFormat="1" ht="21" customHeight="1" thickBot="1">
      <c r="A1" s="404"/>
      <c r="B1" s="405"/>
      <c r="C1" s="467"/>
      <c r="D1" s="465"/>
      <c r="E1" s="465" t="s">
        <v>640</v>
      </c>
    </row>
    <row r="2" spans="1:5" s="155" customFormat="1" ht="25.5" customHeight="1">
      <c r="A2" s="685" t="s">
        <v>437</v>
      </c>
      <c r="B2" s="686"/>
      <c r="C2" s="462" t="s">
        <v>513</v>
      </c>
      <c r="D2" s="468"/>
      <c r="E2" s="468"/>
    </row>
    <row r="3" spans="1:5" s="155" customFormat="1" ht="16.5" thickBot="1">
      <c r="A3" s="408" t="s">
        <v>436</v>
      </c>
      <c r="B3" s="409"/>
      <c r="C3" s="463" t="s">
        <v>593</v>
      </c>
      <c r="D3" s="470" t="s">
        <v>602</v>
      </c>
      <c r="E3" s="470" t="s">
        <v>602</v>
      </c>
    </row>
    <row r="4" spans="1:5" s="156" customFormat="1" ht="15.75" customHeight="1" thickBot="1">
      <c r="A4" s="410"/>
      <c r="B4" s="410"/>
      <c r="C4" s="410"/>
      <c r="D4" s="411"/>
      <c r="E4" s="411"/>
    </row>
    <row r="5" spans="1:5" ht="13.5" thickBot="1">
      <c r="A5" s="687" t="s">
        <v>438</v>
      </c>
      <c r="B5" s="688"/>
      <c r="C5" s="412" t="s">
        <v>47</v>
      </c>
      <c r="D5" s="413" t="s">
        <v>48</v>
      </c>
      <c r="E5" s="413" t="s">
        <v>48</v>
      </c>
    </row>
    <row r="6" spans="1:5" s="106" customFormat="1" ht="12.75" customHeight="1" thickBot="1">
      <c r="A6" s="369">
        <v>1</v>
      </c>
      <c r="B6" s="370">
        <v>2</v>
      </c>
      <c r="C6" s="370">
        <v>3</v>
      </c>
      <c r="D6" s="371">
        <v>4</v>
      </c>
      <c r="E6" s="371">
        <v>4</v>
      </c>
    </row>
    <row r="7" spans="1:5" s="106" customFormat="1" ht="28.5" customHeight="1" thickBot="1">
      <c r="A7" s="414"/>
      <c r="B7" s="415"/>
      <c r="C7" s="415" t="s">
        <v>49</v>
      </c>
      <c r="D7" s="416" t="s">
        <v>594</v>
      </c>
      <c r="E7" s="416" t="s">
        <v>601</v>
      </c>
    </row>
    <row r="8" spans="1:5" s="157" customFormat="1" ht="12" customHeight="1" thickBot="1">
      <c r="A8" s="369" t="s">
        <v>3</v>
      </c>
      <c r="B8" s="417"/>
      <c r="C8" s="418" t="s">
        <v>456</v>
      </c>
      <c r="D8" s="220">
        <f>SUM(D9:D16)</f>
        <v>0</v>
      </c>
      <c r="E8" s="220">
        <f>SUM(E9:E16)</f>
        <v>0</v>
      </c>
    </row>
    <row r="9" spans="1:5" s="157" customFormat="1" ht="12" customHeight="1">
      <c r="A9" s="422"/>
      <c r="B9" s="420" t="s">
        <v>126</v>
      </c>
      <c r="C9" s="14" t="s">
        <v>256</v>
      </c>
      <c r="D9" s="564"/>
      <c r="E9" s="564"/>
    </row>
    <row r="10" spans="1:5" s="157" customFormat="1" ht="12" customHeight="1">
      <c r="A10" s="419"/>
      <c r="B10" s="420" t="s">
        <v>127</v>
      </c>
      <c r="C10" s="10" t="s">
        <v>257</v>
      </c>
      <c r="D10" s="559"/>
      <c r="E10" s="559"/>
    </row>
    <row r="11" spans="1:5" s="157" customFormat="1" ht="12" customHeight="1">
      <c r="A11" s="419"/>
      <c r="B11" s="420" t="s">
        <v>128</v>
      </c>
      <c r="C11" s="10" t="s">
        <v>258</v>
      </c>
      <c r="D11" s="559"/>
      <c r="E11" s="559"/>
    </row>
    <row r="12" spans="1:5" s="157" customFormat="1" ht="12" customHeight="1">
      <c r="A12" s="419"/>
      <c r="B12" s="420" t="s">
        <v>129</v>
      </c>
      <c r="C12" s="10" t="s">
        <v>259</v>
      </c>
      <c r="D12" s="559"/>
      <c r="E12" s="559"/>
    </row>
    <row r="13" spans="1:5" s="157" customFormat="1" ht="12" customHeight="1">
      <c r="A13" s="419"/>
      <c r="B13" s="420" t="s">
        <v>192</v>
      </c>
      <c r="C13" s="9" t="s">
        <v>260</v>
      </c>
      <c r="D13" s="559"/>
      <c r="E13" s="559"/>
    </row>
    <row r="14" spans="1:5" s="157" customFormat="1" ht="12" customHeight="1">
      <c r="A14" s="424"/>
      <c r="B14" s="420" t="s">
        <v>130</v>
      </c>
      <c r="C14" s="10" t="s">
        <v>261</v>
      </c>
      <c r="D14" s="565"/>
      <c r="E14" s="565"/>
    </row>
    <row r="15" spans="1:5" s="158" customFormat="1" ht="12" customHeight="1">
      <c r="A15" s="419"/>
      <c r="B15" s="420" t="s">
        <v>131</v>
      </c>
      <c r="C15" s="10" t="s">
        <v>457</v>
      </c>
      <c r="D15" s="559"/>
      <c r="E15" s="559"/>
    </row>
    <row r="16" spans="1:5" s="158" customFormat="1" ht="12" customHeight="1" thickBot="1">
      <c r="A16" s="425"/>
      <c r="B16" s="426" t="s">
        <v>142</v>
      </c>
      <c r="C16" s="9" t="s">
        <v>413</v>
      </c>
      <c r="D16" s="308"/>
      <c r="E16" s="308"/>
    </row>
    <row r="17" spans="1:5" s="157" customFormat="1" ht="12" customHeight="1" thickBot="1">
      <c r="A17" s="369" t="s">
        <v>4</v>
      </c>
      <c r="B17" s="417"/>
      <c r="C17" s="418" t="s">
        <v>458</v>
      </c>
      <c r="D17" s="220">
        <f>SUM(D18:D21)</f>
        <v>0</v>
      </c>
      <c r="E17" s="220">
        <f>SUM(E18:E21)</f>
        <v>0</v>
      </c>
    </row>
    <row r="18" spans="1:5" s="158" customFormat="1" ht="12" customHeight="1">
      <c r="A18" s="419"/>
      <c r="B18" s="420" t="s">
        <v>132</v>
      </c>
      <c r="C18" s="12" t="s">
        <v>150</v>
      </c>
      <c r="D18" s="559"/>
      <c r="E18" s="559"/>
    </row>
    <row r="19" spans="1:5" s="158" customFormat="1" ht="12" customHeight="1">
      <c r="A19" s="419"/>
      <c r="B19" s="420" t="s">
        <v>133</v>
      </c>
      <c r="C19" s="10" t="s">
        <v>151</v>
      </c>
      <c r="D19" s="559"/>
      <c r="E19" s="559"/>
    </row>
    <row r="20" spans="1:5" s="158" customFormat="1" ht="12" customHeight="1">
      <c r="A20" s="419"/>
      <c r="B20" s="420" t="s">
        <v>134</v>
      </c>
      <c r="C20" s="10" t="s">
        <v>459</v>
      </c>
      <c r="D20" s="559"/>
      <c r="E20" s="559"/>
    </row>
    <row r="21" spans="1:5" s="158" customFormat="1" ht="12" customHeight="1" thickBot="1">
      <c r="A21" s="419"/>
      <c r="B21" s="420" t="s">
        <v>135</v>
      </c>
      <c r="C21" s="10" t="s">
        <v>152</v>
      </c>
      <c r="D21" s="559"/>
      <c r="E21" s="559"/>
    </row>
    <row r="22" spans="1:5" s="158" customFormat="1" ht="12" customHeight="1" thickBot="1">
      <c r="A22" s="377" t="s">
        <v>5</v>
      </c>
      <c r="B22" s="195"/>
      <c r="C22" s="195" t="s">
        <v>460</v>
      </c>
      <c r="D22" s="300"/>
      <c r="E22" s="300"/>
    </row>
    <row r="23" spans="1:5" s="157" customFormat="1" ht="12" customHeight="1" thickBot="1">
      <c r="A23" s="377" t="s">
        <v>6</v>
      </c>
      <c r="B23" s="417"/>
      <c r="C23" s="195" t="s">
        <v>461</v>
      </c>
      <c r="D23" s="300"/>
      <c r="E23" s="300"/>
    </row>
    <row r="24" spans="1:5" s="157" customFormat="1" ht="12" customHeight="1" thickBot="1">
      <c r="A24" s="369" t="s">
        <v>7</v>
      </c>
      <c r="B24" s="305"/>
      <c r="C24" s="195" t="s">
        <v>462</v>
      </c>
      <c r="D24" s="560">
        <f>+D25+D26</f>
        <v>0</v>
      </c>
      <c r="E24" s="560">
        <f>+E25+E26</f>
        <v>0</v>
      </c>
    </row>
    <row r="25" spans="1:5" s="157" customFormat="1" ht="12" customHeight="1">
      <c r="A25" s="422"/>
      <c r="B25" s="301" t="s">
        <v>110</v>
      </c>
      <c r="C25" s="261" t="s">
        <v>94</v>
      </c>
      <c r="D25" s="555"/>
      <c r="E25" s="555"/>
    </row>
    <row r="26" spans="1:5" s="157" customFormat="1" ht="12" customHeight="1" thickBot="1">
      <c r="A26" s="428"/>
      <c r="B26" s="303" t="s">
        <v>111</v>
      </c>
      <c r="C26" s="263" t="s">
        <v>463</v>
      </c>
      <c r="D26" s="556"/>
      <c r="E26" s="556"/>
    </row>
    <row r="27" spans="1:5" s="158" customFormat="1" ht="12" customHeight="1" thickBot="1">
      <c r="A27" s="436" t="s">
        <v>8</v>
      </c>
      <c r="B27" s="437"/>
      <c r="C27" s="195" t="s">
        <v>464</v>
      </c>
      <c r="D27" s="300">
        <v>806</v>
      </c>
      <c r="E27" s="300">
        <v>2510</v>
      </c>
    </row>
    <row r="28" spans="1:5" s="158" customFormat="1" ht="15" customHeight="1" thickBot="1">
      <c r="A28" s="436" t="s">
        <v>9</v>
      </c>
      <c r="B28" s="441"/>
      <c r="C28" s="442" t="s">
        <v>465</v>
      </c>
      <c r="D28" s="560">
        <f>SUM(D8,D17,D22,D23,D24,D27)</f>
        <v>806</v>
      </c>
      <c r="E28" s="560">
        <f>SUM(E8,E17,E22,E23,E24,E27)</f>
        <v>2510</v>
      </c>
    </row>
    <row r="29" spans="1:5" s="158" customFormat="1" ht="15" customHeight="1">
      <c r="A29" s="444"/>
      <c r="B29" s="444"/>
      <c r="C29" s="445"/>
      <c r="D29" s="566"/>
      <c r="E29" s="566"/>
    </row>
    <row r="30" spans="1:5" ht="13.5" thickBot="1">
      <c r="A30" s="447"/>
      <c r="B30" s="448"/>
      <c r="C30" s="448"/>
      <c r="D30" s="567"/>
      <c r="E30" s="567"/>
    </row>
    <row r="31" spans="1:5" s="106" customFormat="1" ht="16.5" customHeight="1" thickBot="1">
      <c r="A31" s="449"/>
      <c r="B31" s="450"/>
      <c r="C31" s="451" t="s">
        <v>55</v>
      </c>
      <c r="D31" s="568"/>
      <c r="E31" s="568"/>
    </row>
    <row r="32" spans="1:5" s="159" customFormat="1" ht="12" customHeight="1" thickBot="1">
      <c r="A32" s="377" t="s">
        <v>3</v>
      </c>
      <c r="B32" s="26"/>
      <c r="C32" s="43" t="s">
        <v>330</v>
      </c>
      <c r="D32" s="220">
        <f>SUM(D33:D37)</f>
        <v>806</v>
      </c>
      <c r="E32" s="220">
        <f>SUM(E33:E37)</f>
        <v>2510</v>
      </c>
    </row>
    <row r="33" spans="1:5" ht="12" customHeight="1">
      <c r="A33" s="453"/>
      <c r="B33" s="299" t="s">
        <v>126</v>
      </c>
      <c r="C33" s="12" t="s">
        <v>34</v>
      </c>
      <c r="D33" s="234"/>
      <c r="E33" s="234"/>
    </row>
    <row r="34" spans="1:5" ht="12" customHeight="1">
      <c r="A34" s="454"/>
      <c r="B34" s="281" t="s">
        <v>127</v>
      </c>
      <c r="C34" s="10" t="s">
        <v>331</v>
      </c>
      <c r="D34" s="559"/>
      <c r="E34" s="559"/>
    </row>
    <row r="35" spans="1:5" ht="12" customHeight="1">
      <c r="A35" s="454"/>
      <c r="B35" s="281" t="s">
        <v>128</v>
      </c>
      <c r="C35" s="10" t="s">
        <v>180</v>
      </c>
      <c r="D35" s="559"/>
      <c r="E35" s="559"/>
    </row>
    <row r="36" spans="1:5" ht="12" customHeight="1">
      <c r="A36" s="454"/>
      <c r="B36" s="281" t="s">
        <v>129</v>
      </c>
      <c r="C36" s="10" t="s">
        <v>332</v>
      </c>
      <c r="D36" s="559"/>
      <c r="E36" s="559"/>
    </row>
    <row r="37" spans="1:5" ht="12" customHeight="1" thickBot="1">
      <c r="A37" s="454"/>
      <c r="B37" s="281" t="s">
        <v>141</v>
      </c>
      <c r="C37" s="10" t="s">
        <v>333</v>
      </c>
      <c r="D37" s="559">
        <v>806</v>
      </c>
      <c r="E37" s="559">
        <v>2510</v>
      </c>
    </row>
    <row r="38" spans="1:5" ht="12" customHeight="1" thickBot="1">
      <c r="A38" s="377" t="s">
        <v>4</v>
      </c>
      <c r="B38" s="26"/>
      <c r="C38" s="43" t="s">
        <v>466</v>
      </c>
      <c r="D38" s="220">
        <f>SUM(D39:D42)</f>
        <v>0</v>
      </c>
      <c r="E38" s="220">
        <f>SUM(E39:E42)</f>
        <v>0</v>
      </c>
    </row>
    <row r="39" spans="1:5" s="159" customFormat="1" ht="12" customHeight="1">
      <c r="A39" s="453"/>
      <c r="B39" s="299" t="s">
        <v>132</v>
      </c>
      <c r="C39" s="12" t="s">
        <v>336</v>
      </c>
      <c r="D39" s="234"/>
      <c r="E39" s="234"/>
    </row>
    <row r="40" spans="1:5" ht="12" customHeight="1">
      <c r="A40" s="454"/>
      <c r="B40" s="281" t="s">
        <v>133</v>
      </c>
      <c r="C40" s="10" t="s">
        <v>337</v>
      </c>
      <c r="D40" s="559"/>
      <c r="E40" s="559"/>
    </row>
    <row r="41" spans="1:5" ht="12" customHeight="1">
      <c r="A41" s="454"/>
      <c r="B41" s="281" t="s">
        <v>136</v>
      </c>
      <c r="C41" s="10" t="s">
        <v>344</v>
      </c>
      <c r="D41" s="559"/>
      <c r="E41" s="559"/>
    </row>
    <row r="42" spans="1:5" ht="12" customHeight="1" thickBot="1">
      <c r="A42" s="454"/>
      <c r="B42" s="281" t="s">
        <v>153</v>
      </c>
      <c r="C42" s="10" t="s">
        <v>56</v>
      </c>
      <c r="D42" s="559"/>
      <c r="E42" s="559"/>
    </row>
    <row r="43" spans="1:5" ht="12" customHeight="1" thickBot="1">
      <c r="A43" s="377" t="s">
        <v>5</v>
      </c>
      <c r="B43" s="26"/>
      <c r="C43" s="43" t="s">
        <v>468</v>
      </c>
      <c r="D43" s="300"/>
      <c r="E43" s="300"/>
    </row>
    <row r="44" spans="1:5" ht="15" customHeight="1" thickBot="1">
      <c r="A44" s="377" t="s">
        <v>6</v>
      </c>
      <c r="B44" s="430"/>
      <c r="C44" s="456" t="s">
        <v>469</v>
      </c>
      <c r="D44" s="220">
        <f>+D32+D38+D43</f>
        <v>806</v>
      </c>
      <c r="E44" s="220">
        <f>+E32+E38+E43</f>
        <v>2510</v>
      </c>
    </row>
    <row r="45" spans="1:5" ht="13.5" thickBot="1">
      <c r="A45" s="457"/>
      <c r="B45" s="458"/>
      <c r="C45" s="458"/>
      <c r="D45" s="458"/>
      <c r="E45" s="458"/>
    </row>
    <row r="46" spans="1:5" ht="15" customHeight="1" thickBot="1">
      <c r="A46" s="459" t="s">
        <v>454</v>
      </c>
      <c r="B46" s="460"/>
      <c r="C46" s="461"/>
      <c r="D46" s="188"/>
      <c r="E46" s="188"/>
    </row>
    <row r="47" spans="1:5" ht="14.25" customHeight="1" thickBot="1">
      <c r="A47" s="459" t="s">
        <v>455</v>
      </c>
      <c r="B47" s="460"/>
      <c r="C47" s="461"/>
      <c r="D47" s="188"/>
      <c r="E47" s="188"/>
    </row>
  </sheetData>
  <sheetProtection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D48"/>
  <sheetViews>
    <sheetView workbookViewId="0" topLeftCell="A1">
      <selection activeCell="D1" sqref="D1"/>
    </sheetView>
  </sheetViews>
  <sheetFormatPr defaultColWidth="9.00390625" defaultRowHeight="12.75"/>
  <cols>
    <col min="1" max="1" width="9.625" style="4" customWidth="1"/>
    <col min="2" max="2" width="9.625" style="5" customWidth="1"/>
    <col min="3" max="3" width="72.00390625" style="5" customWidth="1"/>
    <col min="4" max="4" width="25.00390625" style="5" customWidth="1"/>
    <col min="6" max="16384" width="9.375" style="5" customWidth="1"/>
  </cols>
  <sheetData>
    <row r="1" spans="1:4" s="3" customFormat="1" ht="21" customHeight="1" thickBot="1">
      <c r="A1" s="404"/>
      <c r="B1" s="405"/>
      <c r="C1" s="467"/>
      <c r="D1" s="465" t="s">
        <v>634</v>
      </c>
    </row>
    <row r="2" spans="1:4" s="155" customFormat="1" ht="25.5" customHeight="1">
      <c r="A2" s="685" t="s">
        <v>437</v>
      </c>
      <c r="B2" s="686"/>
      <c r="C2" s="462" t="s">
        <v>513</v>
      </c>
      <c r="D2" s="468"/>
    </row>
    <row r="3" spans="1:4" s="155" customFormat="1" ht="16.5" thickBot="1">
      <c r="A3" s="408" t="s">
        <v>436</v>
      </c>
      <c r="B3" s="409"/>
      <c r="C3" s="463" t="s">
        <v>596</v>
      </c>
      <c r="D3" s="470" t="s">
        <v>603</v>
      </c>
    </row>
    <row r="4" spans="1:4" s="156" customFormat="1" ht="15.75" customHeight="1" thickBot="1">
      <c r="A4" s="410"/>
      <c r="B4" s="410"/>
      <c r="C4" s="410"/>
      <c r="D4" s="411" t="s">
        <v>46</v>
      </c>
    </row>
    <row r="5" spans="1:4" ht="13.5" thickBot="1">
      <c r="A5" s="687" t="s">
        <v>438</v>
      </c>
      <c r="B5" s="688"/>
      <c r="C5" s="412" t="s">
        <v>47</v>
      </c>
      <c r="D5" s="413" t="s">
        <v>48</v>
      </c>
    </row>
    <row r="6" spans="1:4" s="106" customFormat="1" ht="12.75" customHeight="1" thickBot="1">
      <c r="A6" s="369">
        <v>1</v>
      </c>
      <c r="B6" s="370">
        <v>2</v>
      </c>
      <c r="C6" s="370">
        <v>3</v>
      </c>
      <c r="D6" s="371">
        <v>4</v>
      </c>
    </row>
    <row r="7" spans="1:4" s="106" customFormat="1" ht="15.75" customHeight="1" thickBot="1">
      <c r="A7" s="414"/>
      <c r="B7" s="415"/>
      <c r="C7" s="415" t="s">
        <v>49</v>
      </c>
      <c r="D7" s="416"/>
    </row>
    <row r="8" spans="1:4" s="157" customFormat="1" ht="12" customHeight="1" thickBot="1">
      <c r="A8" s="369" t="s">
        <v>3</v>
      </c>
      <c r="B8" s="417"/>
      <c r="C8" s="418" t="s">
        <v>456</v>
      </c>
      <c r="D8" s="220">
        <f>SUM(D9:D16)</f>
        <v>0</v>
      </c>
    </row>
    <row r="9" spans="1:4" s="157" customFormat="1" ht="12" customHeight="1">
      <c r="A9" s="422"/>
      <c r="B9" s="420" t="s">
        <v>126</v>
      </c>
      <c r="C9" s="14" t="s">
        <v>256</v>
      </c>
      <c r="D9" s="564"/>
    </row>
    <row r="10" spans="1:4" s="157" customFormat="1" ht="12" customHeight="1">
      <c r="A10" s="419"/>
      <c r="B10" s="420" t="s">
        <v>127</v>
      </c>
      <c r="C10" s="10" t="s">
        <v>257</v>
      </c>
      <c r="D10" s="559"/>
    </row>
    <row r="11" spans="1:4" s="157" customFormat="1" ht="12" customHeight="1">
      <c r="A11" s="419"/>
      <c r="B11" s="420" t="s">
        <v>128</v>
      </c>
      <c r="C11" s="10" t="s">
        <v>258</v>
      </c>
      <c r="D11" s="559"/>
    </row>
    <row r="12" spans="1:4" s="157" customFormat="1" ht="12" customHeight="1">
      <c r="A12" s="419"/>
      <c r="B12" s="420" t="s">
        <v>129</v>
      </c>
      <c r="C12" s="10" t="s">
        <v>259</v>
      </c>
      <c r="D12" s="559"/>
    </row>
    <row r="13" spans="1:4" s="157" customFormat="1" ht="12" customHeight="1">
      <c r="A13" s="419"/>
      <c r="B13" s="420" t="s">
        <v>192</v>
      </c>
      <c r="C13" s="9" t="s">
        <v>260</v>
      </c>
      <c r="D13" s="559"/>
    </row>
    <row r="14" spans="1:4" s="157" customFormat="1" ht="12" customHeight="1">
      <c r="A14" s="424"/>
      <c r="B14" s="420" t="s">
        <v>130</v>
      </c>
      <c r="C14" s="10" t="s">
        <v>261</v>
      </c>
      <c r="D14" s="565"/>
    </row>
    <row r="15" spans="1:4" s="158" customFormat="1" ht="12" customHeight="1">
      <c r="A15" s="419"/>
      <c r="B15" s="420" t="s">
        <v>131</v>
      </c>
      <c r="C15" s="10" t="s">
        <v>457</v>
      </c>
      <c r="D15" s="559"/>
    </row>
    <row r="16" spans="1:4" s="158" customFormat="1" ht="12" customHeight="1" thickBot="1">
      <c r="A16" s="425"/>
      <c r="B16" s="426" t="s">
        <v>142</v>
      </c>
      <c r="C16" s="9" t="s">
        <v>413</v>
      </c>
      <c r="D16" s="308"/>
    </row>
    <row r="17" spans="1:4" s="157" customFormat="1" ht="12" customHeight="1" thickBot="1">
      <c r="A17" s="369" t="s">
        <v>4</v>
      </c>
      <c r="B17" s="417"/>
      <c r="C17" s="418" t="s">
        <v>458</v>
      </c>
      <c r="D17" s="220">
        <f>SUM(D18:D21)</f>
        <v>0</v>
      </c>
    </row>
    <row r="18" spans="1:4" s="158" customFormat="1" ht="12" customHeight="1">
      <c r="A18" s="419"/>
      <c r="B18" s="420" t="s">
        <v>132</v>
      </c>
      <c r="C18" s="12" t="s">
        <v>150</v>
      </c>
      <c r="D18" s="559"/>
    </row>
    <row r="19" spans="1:4" s="158" customFormat="1" ht="12" customHeight="1">
      <c r="A19" s="419"/>
      <c r="B19" s="420" t="s">
        <v>133</v>
      </c>
      <c r="C19" s="10" t="s">
        <v>151</v>
      </c>
      <c r="D19" s="559"/>
    </row>
    <row r="20" spans="1:4" s="158" customFormat="1" ht="12" customHeight="1">
      <c r="A20" s="419"/>
      <c r="B20" s="420" t="s">
        <v>134</v>
      </c>
      <c r="C20" s="10" t="s">
        <v>459</v>
      </c>
      <c r="D20" s="559"/>
    </row>
    <row r="21" spans="1:4" s="158" customFormat="1" ht="12" customHeight="1" thickBot="1">
      <c r="A21" s="419"/>
      <c r="B21" s="420" t="s">
        <v>135</v>
      </c>
      <c r="C21" s="10" t="s">
        <v>152</v>
      </c>
      <c r="D21" s="559"/>
    </row>
    <row r="22" spans="1:4" s="158" customFormat="1" ht="12" customHeight="1" thickBot="1">
      <c r="A22" s="377" t="s">
        <v>5</v>
      </c>
      <c r="B22" s="195"/>
      <c r="C22" s="195" t="s">
        <v>460</v>
      </c>
      <c r="D22" s="300"/>
    </row>
    <row r="23" spans="1:4" s="157" customFormat="1" ht="12" customHeight="1" thickBot="1">
      <c r="A23" s="377" t="s">
        <v>6</v>
      </c>
      <c r="B23" s="417"/>
      <c r="C23" s="195" t="s">
        <v>461</v>
      </c>
      <c r="D23" s="300"/>
    </row>
    <row r="24" spans="1:4" s="157" customFormat="1" ht="12" customHeight="1" thickBot="1">
      <c r="A24" s="369" t="s">
        <v>7</v>
      </c>
      <c r="B24" s="305"/>
      <c r="C24" s="195" t="s">
        <v>462</v>
      </c>
      <c r="D24" s="560">
        <f>+D25+D26</f>
        <v>493</v>
      </c>
    </row>
    <row r="25" spans="1:4" s="157" customFormat="1" ht="12" customHeight="1">
      <c r="A25" s="422"/>
      <c r="B25" s="301" t="s">
        <v>110</v>
      </c>
      <c r="C25" s="261" t="s">
        <v>94</v>
      </c>
      <c r="D25" s="555"/>
    </row>
    <row r="26" spans="1:4" s="157" customFormat="1" ht="12" customHeight="1" thickBot="1">
      <c r="A26" s="428"/>
      <c r="B26" s="303" t="s">
        <v>111</v>
      </c>
      <c r="C26" s="263" t="s">
        <v>463</v>
      </c>
      <c r="D26" s="556">
        <v>493</v>
      </c>
    </row>
    <row r="27" spans="1:4" s="158" customFormat="1" ht="12" customHeight="1" thickBot="1">
      <c r="A27" s="436" t="s">
        <v>8</v>
      </c>
      <c r="B27" s="437"/>
      <c r="C27" s="195" t="s">
        <v>464</v>
      </c>
      <c r="D27" s="300">
        <v>2181</v>
      </c>
    </row>
    <row r="28" spans="1:4" s="158" customFormat="1" ht="15" customHeight="1" thickBot="1">
      <c r="A28" s="436" t="s">
        <v>9</v>
      </c>
      <c r="B28" s="441"/>
      <c r="C28" s="442" t="s">
        <v>465</v>
      </c>
      <c r="D28" s="560">
        <f>SUM(D8,D17,D22,D23,D24,D27)</f>
        <v>2674</v>
      </c>
    </row>
    <row r="29" spans="1:4" s="158" customFormat="1" ht="15" customHeight="1">
      <c r="A29" s="444"/>
      <c r="B29" s="444"/>
      <c r="C29" s="445"/>
      <c r="D29" s="566"/>
    </row>
    <row r="30" spans="1:4" ht="13.5" thickBot="1">
      <c r="A30" s="447"/>
      <c r="B30" s="448"/>
      <c r="C30" s="448"/>
      <c r="D30" s="567"/>
    </row>
    <row r="31" spans="1:4" s="106" customFormat="1" ht="16.5" customHeight="1" thickBot="1">
      <c r="A31" s="449"/>
      <c r="B31" s="450"/>
      <c r="C31" s="451" t="s">
        <v>55</v>
      </c>
      <c r="D31" s="568"/>
    </row>
    <row r="32" spans="1:4" s="159" customFormat="1" ht="12" customHeight="1" thickBot="1">
      <c r="A32" s="377" t="s">
        <v>3</v>
      </c>
      <c r="B32" s="26"/>
      <c r="C32" s="43" t="s">
        <v>330</v>
      </c>
      <c r="D32" s="220">
        <f>SUM(D33:D37)</f>
        <v>741</v>
      </c>
    </row>
    <row r="33" spans="1:4" ht="12" customHeight="1">
      <c r="A33" s="453"/>
      <c r="B33" s="299" t="s">
        <v>126</v>
      </c>
      <c r="C33" s="12" t="s">
        <v>34</v>
      </c>
      <c r="D33" s="234"/>
    </row>
    <row r="34" spans="1:4" ht="12" customHeight="1">
      <c r="A34" s="454"/>
      <c r="B34" s="281" t="s">
        <v>127</v>
      </c>
      <c r="C34" s="10" t="s">
        <v>331</v>
      </c>
      <c r="D34" s="559"/>
    </row>
    <row r="35" spans="1:4" ht="12" customHeight="1">
      <c r="A35" s="454"/>
      <c r="B35" s="281" t="s">
        <v>128</v>
      </c>
      <c r="C35" s="10" t="s">
        <v>180</v>
      </c>
      <c r="D35" s="559"/>
    </row>
    <row r="36" spans="1:4" ht="12" customHeight="1">
      <c r="A36" s="454"/>
      <c r="B36" s="281" t="s">
        <v>129</v>
      </c>
      <c r="C36" s="10" t="s">
        <v>332</v>
      </c>
      <c r="D36" s="559"/>
    </row>
    <row r="37" spans="1:4" ht="12" customHeight="1" thickBot="1">
      <c r="A37" s="454"/>
      <c r="B37" s="281" t="s">
        <v>141</v>
      </c>
      <c r="C37" s="10" t="s">
        <v>333</v>
      </c>
      <c r="D37" s="559">
        <v>741</v>
      </c>
    </row>
    <row r="38" spans="1:4" ht="12" customHeight="1" thickBot="1">
      <c r="A38" s="377" t="s">
        <v>4</v>
      </c>
      <c r="B38" s="26"/>
      <c r="C38" s="43" t="s">
        <v>466</v>
      </c>
      <c r="D38" s="220">
        <f>SUM(D39:D42)</f>
        <v>1440</v>
      </c>
    </row>
    <row r="39" spans="1:4" s="159" customFormat="1" ht="12" customHeight="1">
      <c r="A39" s="453"/>
      <c r="B39" s="299" t="s">
        <v>132</v>
      </c>
      <c r="C39" s="12" t="s">
        <v>336</v>
      </c>
      <c r="D39" s="234"/>
    </row>
    <row r="40" spans="1:4" ht="12" customHeight="1">
      <c r="A40" s="454"/>
      <c r="B40" s="281" t="s">
        <v>133</v>
      </c>
      <c r="C40" s="10" t="s">
        <v>337</v>
      </c>
      <c r="D40" s="559"/>
    </row>
    <row r="41" spans="1:4" ht="12" customHeight="1">
      <c r="A41" s="454"/>
      <c r="B41" s="281" t="s">
        <v>136</v>
      </c>
      <c r="C41" s="10" t="s">
        <v>344</v>
      </c>
      <c r="D41" s="559"/>
    </row>
    <row r="42" spans="1:4" ht="12" customHeight="1">
      <c r="A42" s="454"/>
      <c r="B42" s="281" t="s">
        <v>153</v>
      </c>
      <c r="C42" s="10" t="s">
        <v>56</v>
      </c>
      <c r="D42" s="559">
        <v>1440</v>
      </c>
    </row>
    <row r="43" spans="1:4" ht="12" customHeight="1" thickBot="1">
      <c r="A43" s="625" t="s">
        <v>5</v>
      </c>
      <c r="B43" s="626"/>
      <c r="C43" s="627" t="s">
        <v>624</v>
      </c>
      <c r="D43" s="628">
        <v>493</v>
      </c>
    </row>
    <row r="44" spans="1:4" ht="12" customHeight="1" thickBot="1">
      <c r="A44" s="377" t="s">
        <v>6</v>
      </c>
      <c r="B44" s="26"/>
      <c r="C44" s="43" t="s">
        <v>461</v>
      </c>
      <c r="D44" s="300"/>
    </row>
    <row r="45" spans="1:4" ht="15" customHeight="1" thickBot="1">
      <c r="A45" s="377" t="s">
        <v>7</v>
      </c>
      <c r="B45" s="430"/>
      <c r="C45" s="456" t="s">
        <v>469</v>
      </c>
      <c r="D45" s="220">
        <f>+D32+D38+D43+D44</f>
        <v>2674</v>
      </c>
    </row>
    <row r="46" spans="1:4" ht="13.5" thickBot="1">
      <c r="A46" s="457"/>
      <c r="B46" s="458"/>
      <c r="C46" s="458"/>
      <c r="D46" s="458"/>
    </row>
    <row r="47" spans="1:4" ht="15" customHeight="1" thickBot="1">
      <c r="A47" s="459" t="s">
        <v>454</v>
      </c>
      <c r="B47" s="460"/>
      <c r="C47" s="461"/>
      <c r="D47" s="188"/>
    </row>
    <row r="48" spans="1:4" ht="14.25" customHeight="1" thickBot="1">
      <c r="A48" s="459" t="s">
        <v>455</v>
      </c>
      <c r="B48" s="460"/>
      <c r="C48" s="461"/>
      <c r="D48" s="188"/>
    </row>
  </sheetData>
  <sheetProtection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D47"/>
  <sheetViews>
    <sheetView workbookViewId="0" topLeftCell="A1">
      <selection activeCell="D2" sqref="D2"/>
    </sheetView>
  </sheetViews>
  <sheetFormatPr defaultColWidth="9.00390625" defaultRowHeight="12.75"/>
  <cols>
    <col min="1" max="1" width="9.625" style="4" customWidth="1"/>
    <col min="2" max="2" width="9.625" style="5" customWidth="1"/>
    <col min="3" max="3" width="72.00390625" style="5" customWidth="1"/>
    <col min="4" max="4" width="25.00390625" style="5" customWidth="1"/>
    <col min="6" max="16384" width="9.375" style="5" customWidth="1"/>
  </cols>
  <sheetData>
    <row r="1" spans="1:4" s="3" customFormat="1" ht="21" customHeight="1" thickBot="1">
      <c r="A1" s="404"/>
      <c r="B1" s="405"/>
      <c r="C1" s="467"/>
      <c r="D1" s="465" t="s">
        <v>641</v>
      </c>
    </row>
    <row r="2" spans="1:4" s="155" customFormat="1" ht="25.5" customHeight="1">
      <c r="A2" s="685" t="s">
        <v>437</v>
      </c>
      <c r="B2" s="686"/>
      <c r="C2" s="462" t="s">
        <v>513</v>
      </c>
      <c r="D2" s="468"/>
    </row>
    <row r="3" spans="1:4" s="155" customFormat="1" ht="16.5" thickBot="1">
      <c r="A3" s="408" t="s">
        <v>436</v>
      </c>
      <c r="B3" s="409"/>
      <c r="C3" s="463" t="s">
        <v>595</v>
      </c>
      <c r="D3" s="470" t="s">
        <v>604</v>
      </c>
    </row>
    <row r="4" spans="1:4" s="156" customFormat="1" ht="15.75" customHeight="1" thickBot="1">
      <c r="A4" s="410"/>
      <c r="B4" s="410"/>
      <c r="C4" s="410"/>
      <c r="D4" s="411" t="s">
        <v>46</v>
      </c>
    </row>
    <row r="5" spans="1:4" ht="13.5" thickBot="1">
      <c r="A5" s="687" t="s">
        <v>438</v>
      </c>
      <c r="B5" s="688"/>
      <c r="C5" s="412" t="s">
        <v>47</v>
      </c>
      <c r="D5" s="413" t="s">
        <v>48</v>
      </c>
    </row>
    <row r="6" spans="1:4" s="106" customFormat="1" ht="12.75" customHeight="1" thickBot="1">
      <c r="A6" s="369">
        <v>1</v>
      </c>
      <c r="B6" s="370">
        <v>2</v>
      </c>
      <c r="C6" s="370">
        <v>3</v>
      </c>
      <c r="D6" s="371">
        <v>4</v>
      </c>
    </row>
    <row r="7" spans="1:4" s="106" customFormat="1" ht="15.75" customHeight="1" thickBot="1">
      <c r="A7" s="414"/>
      <c r="B7" s="415"/>
      <c r="C7" s="415" t="s">
        <v>49</v>
      </c>
      <c r="D7" s="416"/>
    </row>
    <row r="8" spans="1:4" s="157" customFormat="1" ht="12" customHeight="1" thickBot="1">
      <c r="A8" s="369" t="s">
        <v>3</v>
      </c>
      <c r="B8" s="417"/>
      <c r="C8" s="418" t="s">
        <v>456</v>
      </c>
      <c r="D8" s="220">
        <f>SUM(D9:D16)</f>
        <v>0</v>
      </c>
    </row>
    <row r="9" spans="1:4" s="157" customFormat="1" ht="12" customHeight="1">
      <c r="A9" s="422"/>
      <c r="B9" s="420" t="s">
        <v>126</v>
      </c>
      <c r="C9" s="14" t="s">
        <v>256</v>
      </c>
      <c r="D9" s="564"/>
    </row>
    <row r="10" spans="1:4" s="157" customFormat="1" ht="12" customHeight="1">
      <c r="A10" s="419"/>
      <c r="B10" s="420" t="s">
        <v>127</v>
      </c>
      <c r="C10" s="10" t="s">
        <v>257</v>
      </c>
      <c r="D10" s="559"/>
    </row>
    <row r="11" spans="1:4" s="157" customFormat="1" ht="12" customHeight="1">
      <c r="A11" s="419"/>
      <c r="B11" s="420" t="s">
        <v>128</v>
      </c>
      <c r="C11" s="10" t="s">
        <v>258</v>
      </c>
      <c r="D11" s="559"/>
    </row>
    <row r="12" spans="1:4" s="157" customFormat="1" ht="12" customHeight="1">
      <c r="A12" s="419"/>
      <c r="B12" s="420" t="s">
        <v>129</v>
      </c>
      <c r="C12" s="10" t="s">
        <v>259</v>
      </c>
      <c r="D12" s="559"/>
    </row>
    <row r="13" spans="1:4" s="157" customFormat="1" ht="12" customHeight="1">
      <c r="A13" s="419"/>
      <c r="B13" s="420" t="s">
        <v>192</v>
      </c>
      <c r="C13" s="9" t="s">
        <v>260</v>
      </c>
      <c r="D13" s="559"/>
    </row>
    <row r="14" spans="1:4" s="157" customFormat="1" ht="12" customHeight="1">
      <c r="A14" s="424"/>
      <c r="B14" s="420" t="s">
        <v>130</v>
      </c>
      <c r="C14" s="10" t="s">
        <v>261</v>
      </c>
      <c r="D14" s="565"/>
    </row>
    <row r="15" spans="1:4" s="158" customFormat="1" ht="12" customHeight="1">
      <c r="A15" s="419"/>
      <c r="B15" s="420" t="s">
        <v>131</v>
      </c>
      <c r="C15" s="10" t="s">
        <v>457</v>
      </c>
      <c r="D15" s="559"/>
    </row>
    <row r="16" spans="1:4" s="158" customFormat="1" ht="12" customHeight="1" thickBot="1">
      <c r="A16" s="425"/>
      <c r="B16" s="426" t="s">
        <v>142</v>
      </c>
      <c r="C16" s="9" t="s">
        <v>413</v>
      </c>
      <c r="D16" s="308"/>
    </row>
    <row r="17" spans="1:4" s="157" customFormat="1" ht="12" customHeight="1" thickBot="1">
      <c r="A17" s="369" t="s">
        <v>4</v>
      </c>
      <c r="B17" s="417"/>
      <c r="C17" s="418" t="s">
        <v>458</v>
      </c>
      <c r="D17" s="220">
        <f>SUM(D18:D21)</f>
        <v>0</v>
      </c>
    </row>
    <row r="18" spans="1:4" s="158" customFormat="1" ht="12" customHeight="1">
      <c r="A18" s="419"/>
      <c r="B18" s="420" t="s">
        <v>132</v>
      </c>
      <c r="C18" s="12" t="s">
        <v>150</v>
      </c>
      <c r="D18" s="559"/>
    </row>
    <row r="19" spans="1:4" s="158" customFormat="1" ht="12" customHeight="1">
      <c r="A19" s="419"/>
      <c r="B19" s="420" t="s">
        <v>133</v>
      </c>
      <c r="C19" s="10" t="s">
        <v>151</v>
      </c>
      <c r="D19" s="559"/>
    </row>
    <row r="20" spans="1:4" s="158" customFormat="1" ht="12" customHeight="1">
      <c r="A20" s="419"/>
      <c r="B20" s="420" t="s">
        <v>134</v>
      </c>
      <c r="C20" s="10" t="s">
        <v>459</v>
      </c>
      <c r="D20" s="559"/>
    </row>
    <row r="21" spans="1:4" s="158" customFormat="1" ht="12" customHeight="1" thickBot="1">
      <c r="A21" s="419"/>
      <c r="B21" s="420" t="s">
        <v>135</v>
      </c>
      <c r="C21" s="10" t="s">
        <v>152</v>
      </c>
      <c r="D21" s="559"/>
    </row>
    <row r="22" spans="1:4" s="158" customFormat="1" ht="12" customHeight="1" thickBot="1">
      <c r="A22" s="377" t="s">
        <v>5</v>
      </c>
      <c r="B22" s="195"/>
      <c r="C22" s="195" t="s">
        <v>460</v>
      </c>
      <c r="D22" s="300"/>
    </row>
    <row r="23" spans="1:4" s="157" customFormat="1" ht="12" customHeight="1" thickBot="1">
      <c r="A23" s="377" t="s">
        <v>6</v>
      </c>
      <c r="B23" s="417"/>
      <c r="C23" s="195" t="s">
        <v>461</v>
      </c>
      <c r="D23" s="300"/>
    </row>
    <row r="24" spans="1:4" s="157" customFormat="1" ht="12" customHeight="1" thickBot="1">
      <c r="A24" s="369" t="s">
        <v>7</v>
      </c>
      <c r="B24" s="305"/>
      <c r="C24" s="195" t="s">
        <v>462</v>
      </c>
      <c r="D24" s="560">
        <f>+D25+D26</f>
        <v>0</v>
      </c>
    </row>
    <row r="25" spans="1:4" s="157" customFormat="1" ht="12" customHeight="1">
      <c r="A25" s="422"/>
      <c r="B25" s="301" t="s">
        <v>110</v>
      </c>
      <c r="C25" s="261" t="s">
        <v>94</v>
      </c>
      <c r="D25" s="555"/>
    </row>
    <row r="26" spans="1:4" s="157" customFormat="1" ht="12" customHeight="1" thickBot="1">
      <c r="A26" s="428"/>
      <c r="B26" s="303" t="s">
        <v>111</v>
      </c>
      <c r="C26" s="263" t="s">
        <v>463</v>
      </c>
      <c r="D26" s="556"/>
    </row>
    <row r="27" spans="1:4" s="158" customFormat="1" ht="12" customHeight="1" thickBot="1">
      <c r="A27" s="436" t="s">
        <v>8</v>
      </c>
      <c r="B27" s="437"/>
      <c r="C27" s="195" t="s">
        <v>464</v>
      </c>
      <c r="D27" s="300">
        <v>20</v>
      </c>
    </row>
    <row r="28" spans="1:4" s="158" customFormat="1" ht="15" customHeight="1" thickBot="1">
      <c r="A28" s="436" t="s">
        <v>9</v>
      </c>
      <c r="B28" s="441"/>
      <c r="C28" s="442" t="s">
        <v>465</v>
      </c>
      <c r="D28" s="560">
        <f>SUM(D8,D17,D22,D23,D24,D27)</f>
        <v>20</v>
      </c>
    </row>
    <row r="29" spans="1:4" s="158" customFormat="1" ht="15" customHeight="1">
      <c r="A29" s="444"/>
      <c r="B29" s="444"/>
      <c r="C29" s="445"/>
      <c r="D29" s="566"/>
    </row>
    <row r="30" spans="1:4" ht="13.5" thickBot="1">
      <c r="A30" s="447"/>
      <c r="B30" s="448"/>
      <c r="C30" s="448"/>
      <c r="D30" s="567"/>
    </row>
    <row r="31" spans="1:4" s="106" customFormat="1" ht="16.5" customHeight="1" thickBot="1">
      <c r="A31" s="449"/>
      <c r="B31" s="450"/>
      <c r="C31" s="451" t="s">
        <v>55</v>
      </c>
      <c r="D31" s="568"/>
    </row>
    <row r="32" spans="1:4" s="159" customFormat="1" ht="12" customHeight="1" thickBot="1">
      <c r="A32" s="377" t="s">
        <v>3</v>
      </c>
      <c r="B32" s="26"/>
      <c r="C32" s="43" t="s">
        <v>330</v>
      </c>
      <c r="D32" s="220">
        <f>SUM(D33:D37)</f>
        <v>20</v>
      </c>
    </row>
    <row r="33" spans="1:4" ht="12" customHeight="1">
      <c r="A33" s="453"/>
      <c r="B33" s="299" t="s">
        <v>126</v>
      </c>
      <c r="C33" s="12" t="s">
        <v>34</v>
      </c>
      <c r="D33" s="234"/>
    </row>
    <row r="34" spans="1:4" ht="12" customHeight="1">
      <c r="A34" s="454"/>
      <c r="B34" s="281" t="s">
        <v>127</v>
      </c>
      <c r="C34" s="10" t="s">
        <v>331</v>
      </c>
      <c r="D34" s="559"/>
    </row>
    <row r="35" spans="1:4" ht="12" customHeight="1">
      <c r="A35" s="454"/>
      <c r="B35" s="281" t="s">
        <v>128</v>
      </c>
      <c r="C35" s="10" t="s">
        <v>180</v>
      </c>
      <c r="D35" s="559"/>
    </row>
    <row r="36" spans="1:4" ht="12" customHeight="1">
      <c r="A36" s="454"/>
      <c r="B36" s="281" t="s">
        <v>129</v>
      </c>
      <c r="C36" s="10" t="s">
        <v>332</v>
      </c>
      <c r="D36" s="559"/>
    </row>
    <row r="37" spans="1:4" ht="12" customHeight="1" thickBot="1">
      <c r="A37" s="454"/>
      <c r="B37" s="281" t="s">
        <v>141</v>
      </c>
      <c r="C37" s="10" t="s">
        <v>333</v>
      </c>
      <c r="D37" s="559">
        <v>20</v>
      </c>
    </row>
    <row r="38" spans="1:4" ht="12" customHeight="1" thickBot="1">
      <c r="A38" s="377" t="s">
        <v>4</v>
      </c>
      <c r="B38" s="26"/>
      <c r="C38" s="43" t="s">
        <v>466</v>
      </c>
      <c r="D38" s="220">
        <f>SUM(D39:D42)</f>
        <v>0</v>
      </c>
    </row>
    <row r="39" spans="1:4" s="159" customFormat="1" ht="12" customHeight="1">
      <c r="A39" s="453"/>
      <c r="B39" s="299" t="s">
        <v>132</v>
      </c>
      <c r="C39" s="12" t="s">
        <v>336</v>
      </c>
      <c r="D39" s="234"/>
    </row>
    <row r="40" spans="1:4" ht="12" customHeight="1">
      <c r="A40" s="454"/>
      <c r="B40" s="281" t="s">
        <v>133</v>
      </c>
      <c r="C40" s="10" t="s">
        <v>337</v>
      </c>
      <c r="D40" s="559"/>
    </row>
    <row r="41" spans="1:4" ht="12" customHeight="1">
      <c r="A41" s="454"/>
      <c r="B41" s="281" t="s">
        <v>136</v>
      </c>
      <c r="C41" s="10" t="s">
        <v>344</v>
      </c>
      <c r="D41" s="559"/>
    </row>
    <row r="42" spans="1:4" ht="12" customHeight="1" thickBot="1">
      <c r="A42" s="454"/>
      <c r="B42" s="281" t="s">
        <v>153</v>
      </c>
      <c r="C42" s="10" t="s">
        <v>56</v>
      </c>
      <c r="D42" s="559"/>
    </row>
    <row r="43" spans="1:4" ht="12" customHeight="1" thickBot="1">
      <c r="A43" s="377" t="s">
        <v>5</v>
      </c>
      <c r="B43" s="26"/>
      <c r="C43" s="43" t="s">
        <v>468</v>
      </c>
      <c r="D43" s="300"/>
    </row>
    <row r="44" spans="1:4" ht="15" customHeight="1" thickBot="1">
      <c r="A44" s="377" t="s">
        <v>6</v>
      </c>
      <c r="B44" s="430"/>
      <c r="C44" s="456" t="s">
        <v>469</v>
      </c>
      <c r="D44" s="220">
        <f>+D32+D38+D43</f>
        <v>20</v>
      </c>
    </row>
    <row r="45" spans="1:4" ht="13.5" thickBot="1">
      <c r="A45" s="457"/>
      <c r="B45" s="458"/>
      <c r="C45" s="458"/>
      <c r="D45" s="458"/>
    </row>
    <row r="46" spans="1:4" ht="15" customHeight="1" thickBot="1">
      <c r="A46" s="459" t="s">
        <v>454</v>
      </c>
      <c r="B46" s="460"/>
      <c r="C46" s="461"/>
      <c r="D46" s="188"/>
    </row>
    <row r="47" spans="1:4" ht="14.25" customHeight="1" thickBot="1">
      <c r="A47" s="459" t="s">
        <v>455</v>
      </c>
      <c r="B47" s="460"/>
      <c r="C47" s="461"/>
      <c r="D47" s="188"/>
    </row>
  </sheetData>
  <sheetProtection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D47"/>
  <sheetViews>
    <sheetView workbookViewId="0" topLeftCell="A1">
      <selection activeCell="I30" sqref="I30"/>
    </sheetView>
  </sheetViews>
  <sheetFormatPr defaultColWidth="9.00390625" defaultRowHeight="12.75"/>
  <cols>
    <col min="1" max="1" width="9.625" style="4" customWidth="1"/>
    <col min="2" max="2" width="9.625" style="5" customWidth="1"/>
    <col min="3" max="3" width="72.00390625" style="5" customWidth="1"/>
    <col min="4" max="4" width="25.00390625" style="5" customWidth="1"/>
    <col min="6" max="16384" width="9.375" style="5" customWidth="1"/>
  </cols>
  <sheetData>
    <row r="1" spans="1:4" s="3" customFormat="1" ht="21" customHeight="1" thickBot="1">
      <c r="A1" s="404"/>
      <c r="B1" s="405"/>
      <c r="C1" s="467"/>
      <c r="D1" s="465" t="s">
        <v>642</v>
      </c>
    </row>
    <row r="2" spans="1:4" s="155" customFormat="1" ht="25.5" customHeight="1">
      <c r="A2" s="685" t="s">
        <v>437</v>
      </c>
      <c r="B2" s="686"/>
      <c r="C2" s="462" t="s">
        <v>513</v>
      </c>
      <c r="D2" s="468"/>
    </row>
    <row r="3" spans="1:4" s="155" customFormat="1" ht="16.5" thickBot="1">
      <c r="A3" s="408" t="s">
        <v>436</v>
      </c>
      <c r="B3" s="409"/>
      <c r="C3" s="463" t="s">
        <v>623</v>
      </c>
      <c r="D3" s="470" t="s">
        <v>622</v>
      </c>
    </row>
    <row r="4" spans="1:4" s="156" customFormat="1" ht="15.75" customHeight="1" thickBot="1">
      <c r="A4" s="410"/>
      <c r="B4" s="410"/>
      <c r="C4" s="410"/>
      <c r="D4" s="411" t="s">
        <v>46</v>
      </c>
    </row>
    <row r="5" spans="1:4" ht="13.5" thickBot="1">
      <c r="A5" s="687" t="s">
        <v>438</v>
      </c>
      <c r="B5" s="688"/>
      <c r="C5" s="412" t="s">
        <v>47</v>
      </c>
      <c r="D5" s="413" t="s">
        <v>48</v>
      </c>
    </row>
    <row r="6" spans="1:4" s="106" customFormat="1" ht="12.75" customHeight="1" thickBot="1">
      <c r="A6" s="369">
        <v>1</v>
      </c>
      <c r="B6" s="370">
        <v>2</v>
      </c>
      <c r="C6" s="370">
        <v>3</v>
      </c>
      <c r="D6" s="371">
        <v>4</v>
      </c>
    </row>
    <row r="7" spans="1:4" s="106" customFormat="1" ht="15.75" customHeight="1" thickBot="1">
      <c r="A7" s="414"/>
      <c r="B7" s="415"/>
      <c r="C7" s="415" t="s">
        <v>49</v>
      </c>
      <c r="D7" s="416"/>
    </row>
    <row r="8" spans="1:4" s="157" customFormat="1" ht="12" customHeight="1" thickBot="1">
      <c r="A8" s="369" t="s">
        <v>3</v>
      </c>
      <c r="B8" s="417"/>
      <c r="C8" s="418" t="s">
        <v>456</v>
      </c>
      <c r="D8" s="220">
        <f>SUM(D9:D16)</f>
        <v>0</v>
      </c>
    </row>
    <row r="9" spans="1:4" s="157" customFormat="1" ht="12" customHeight="1">
      <c r="A9" s="422"/>
      <c r="B9" s="420" t="s">
        <v>126</v>
      </c>
      <c r="C9" s="14" t="s">
        <v>256</v>
      </c>
      <c r="D9" s="564"/>
    </row>
    <row r="10" spans="1:4" s="157" customFormat="1" ht="12" customHeight="1">
      <c r="A10" s="419"/>
      <c r="B10" s="420" t="s">
        <v>127</v>
      </c>
      <c r="C10" s="10" t="s">
        <v>257</v>
      </c>
      <c r="D10" s="559"/>
    </row>
    <row r="11" spans="1:4" s="157" customFormat="1" ht="12" customHeight="1">
      <c r="A11" s="419"/>
      <c r="B11" s="420" t="s">
        <v>128</v>
      </c>
      <c r="C11" s="10" t="s">
        <v>258</v>
      </c>
      <c r="D11" s="559"/>
    </row>
    <row r="12" spans="1:4" s="157" customFormat="1" ht="12" customHeight="1">
      <c r="A12" s="419"/>
      <c r="B12" s="420" t="s">
        <v>129</v>
      </c>
      <c r="C12" s="10" t="s">
        <v>259</v>
      </c>
      <c r="D12" s="559"/>
    </row>
    <row r="13" spans="1:4" s="157" customFormat="1" ht="12" customHeight="1">
      <c r="A13" s="419"/>
      <c r="B13" s="420" t="s">
        <v>192</v>
      </c>
      <c r="C13" s="9" t="s">
        <v>260</v>
      </c>
      <c r="D13" s="559"/>
    </row>
    <row r="14" spans="1:4" s="157" customFormat="1" ht="12" customHeight="1">
      <c r="A14" s="424"/>
      <c r="B14" s="420" t="s">
        <v>130</v>
      </c>
      <c r="C14" s="10" t="s">
        <v>261</v>
      </c>
      <c r="D14" s="565"/>
    </row>
    <row r="15" spans="1:4" s="158" customFormat="1" ht="12" customHeight="1">
      <c r="A15" s="419"/>
      <c r="B15" s="420" t="s">
        <v>131</v>
      </c>
      <c r="C15" s="10" t="s">
        <v>457</v>
      </c>
      <c r="D15" s="559"/>
    </row>
    <row r="16" spans="1:4" s="158" customFormat="1" ht="12" customHeight="1" thickBot="1">
      <c r="A16" s="425"/>
      <c r="B16" s="426" t="s">
        <v>142</v>
      </c>
      <c r="C16" s="9" t="s">
        <v>413</v>
      </c>
      <c r="D16" s="308"/>
    </row>
    <row r="17" spans="1:4" s="157" customFormat="1" ht="12" customHeight="1" thickBot="1">
      <c r="A17" s="369" t="s">
        <v>4</v>
      </c>
      <c r="B17" s="417"/>
      <c r="C17" s="418" t="s">
        <v>458</v>
      </c>
      <c r="D17" s="220">
        <f>SUM(D18:D21)</f>
        <v>0</v>
      </c>
    </row>
    <row r="18" spans="1:4" s="158" customFormat="1" ht="12" customHeight="1">
      <c r="A18" s="419"/>
      <c r="B18" s="420" t="s">
        <v>132</v>
      </c>
      <c r="C18" s="12" t="s">
        <v>150</v>
      </c>
      <c r="D18" s="559"/>
    </row>
    <row r="19" spans="1:4" s="158" customFormat="1" ht="12" customHeight="1">
      <c r="A19" s="419"/>
      <c r="B19" s="420" t="s">
        <v>133</v>
      </c>
      <c r="C19" s="10" t="s">
        <v>151</v>
      </c>
      <c r="D19" s="559"/>
    </row>
    <row r="20" spans="1:4" s="158" customFormat="1" ht="12" customHeight="1">
      <c r="A20" s="419"/>
      <c r="B20" s="420" t="s">
        <v>134</v>
      </c>
      <c r="C20" s="10" t="s">
        <v>459</v>
      </c>
      <c r="D20" s="559"/>
    </row>
    <row r="21" spans="1:4" s="158" customFormat="1" ht="12" customHeight="1" thickBot="1">
      <c r="A21" s="419"/>
      <c r="B21" s="420" t="s">
        <v>135</v>
      </c>
      <c r="C21" s="10" t="s">
        <v>152</v>
      </c>
      <c r="D21" s="559"/>
    </row>
    <row r="22" spans="1:4" s="158" customFormat="1" ht="12" customHeight="1" thickBot="1">
      <c r="A22" s="377" t="s">
        <v>5</v>
      </c>
      <c r="B22" s="195"/>
      <c r="C22" s="195" t="s">
        <v>460</v>
      </c>
      <c r="D22" s="300"/>
    </row>
    <row r="23" spans="1:4" s="157" customFormat="1" ht="12" customHeight="1" thickBot="1">
      <c r="A23" s="377" t="s">
        <v>6</v>
      </c>
      <c r="B23" s="417"/>
      <c r="C23" s="195" t="s">
        <v>461</v>
      </c>
      <c r="D23" s="300"/>
    </row>
    <row r="24" spans="1:4" s="157" customFormat="1" ht="12" customHeight="1" thickBot="1">
      <c r="A24" s="369" t="s">
        <v>7</v>
      </c>
      <c r="B24" s="305"/>
      <c r="C24" s="195" t="s">
        <v>462</v>
      </c>
      <c r="D24" s="560">
        <f>+D25+D26</f>
        <v>0</v>
      </c>
    </row>
    <row r="25" spans="1:4" s="157" customFormat="1" ht="12" customHeight="1">
      <c r="A25" s="422"/>
      <c r="B25" s="301" t="s">
        <v>110</v>
      </c>
      <c r="C25" s="261" t="s">
        <v>94</v>
      </c>
      <c r="D25" s="555"/>
    </row>
    <row r="26" spans="1:4" s="157" customFormat="1" ht="12" customHeight="1" thickBot="1">
      <c r="A26" s="428"/>
      <c r="B26" s="303" t="s">
        <v>111</v>
      </c>
      <c r="C26" s="263" t="s">
        <v>463</v>
      </c>
      <c r="D26" s="556"/>
    </row>
    <row r="27" spans="1:4" s="158" customFormat="1" ht="12" customHeight="1" thickBot="1">
      <c r="A27" s="436" t="s">
        <v>8</v>
      </c>
      <c r="B27" s="437"/>
      <c r="C27" s="195" t="s">
        <v>464</v>
      </c>
      <c r="D27" s="300">
        <v>4070</v>
      </c>
    </row>
    <row r="28" spans="1:4" s="158" customFormat="1" ht="15" customHeight="1" thickBot="1">
      <c r="A28" s="436" t="s">
        <v>9</v>
      </c>
      <c r="B28" s="441"/>
      <c r="C28" s="442" t="s">
        <v>465</v>
      </c>
      <c r="D28" s="560">
        <f>SUM(D8,D17,D22,D23,D24,D27)</f>
        <v>4070</v>
      </c>
    </row>
    <row r="29" spans="1:4" s="158" customFormat="1" ht="15" customHeight="1">
      <c r="A29" s="444"/>
      <c r="B29" s="444"/>
      <c r="C29" s="445"/>
      <c r="D29" s="566"/>
    </row>
    <row r="30" spans="1:4" ht="13.5" thickBot="1">
      <c r="A30" s="447"/>
      <c r="B30" s="448"/>
      <c r="C30" s="448"/>
      <c r="D30" s="567"/>
    </row>
    <row r="31" spans="1:4" s="106" customFormat="1" ht="16.5" customHeight="1" thickBot="1">
      <c r="A31" s="449"/>
      <c r="B31" s="450"/>
      <c r="C31" s="451" t="s">
        <v>55</v>
      </c>
      <c r="D31" s="568"/>
    </row>
    <row r="32" spans="1:4" s="159" customFormat="1" ht="12" customHeight="1" thickBot="1">
      <c r="A32" s="377" t="s">
        <v>3</v>
      </c>
      <c r="B32" s="26"/>
      <c r="C32" s="43" t="s">
        <v>330</v>
      </c>
      <c r="D32" s="220">
        <f>SUM(D33:D37)</f>
        <v>4070</v>
      </c>
    </row>
    <row r="33" spans="1:4" ht="12" customHeight="1">
      <c r="A33" s="453"/>
      <c r="B33" s="299" t="s">
        <v>126</v>
      </c>
      <c r="C33" s="12" t="s">
        <v>34</v>
      </c>
      <c r="D33" s="234"/>
    </row>
    <row r="34" spans="1:4" ht="12" customHeight="1">
      <c r="A34" s="454"/>
      <c r="B34" s="281" t="s">
        <v>127</v>
      </c>
      <c r="C34" s="10" t="s">
        <v>331</v>
      </c>
      <c r="D34" s="559"/>
    </row>
    <row r="35" spans="1:4" ht="12" customHeight="1">
      <c r="A35" s="454"/>
      <c r="B35" s="281" t="s">
        <v>128</v>
      </c>
      <c r="C35" s="10" t="s">
        <v>180</v>
      </c>
      <c r="D35" s="559"/>
    </row>
    <row r="36" spans="1:4" ht="12" customHeight="1">
      <c r="A36" s="454"/>
      <c r="B36" s="281" t="s">
        <v>129</v>
      </c>
      <c r="C36" s="10" t="s">
        <v>332</v>
      </c>
      <c r="D36" s="559"/>
    </row>
    <row r="37" spans="1:4" ht="12" customHeight="1" thickBot="1">
      <c r="A37" s="454"/>
      <c r="B37" s="281" t="s">
        <v>141</v>
      </c>
      <c r="C37" s="10" t="s">
        <v>333</v>
      </c>
      <c r="D37" s="559">
        <v>4070</v>
      </c>
    </row>
    <row r="38" spans="1:4" ht="12" customHeight="1" thickBot="1">
      <c r="A38" s="377" t="s">
        <v>4</v>
      </c>
      <c r="B38" s="26"/>
      <c r="C38" s="43" t="s">
        <v>466</v>
      </c>
      <c r="D38" s="220">
        <f>SUM(D39:D42)</f>
        <v>0</v>
      </c>
    </row>
    <row r="39" spans="1:4" s="159" customFormat="1" ht="12" customHeight="1">
      <c r="A39" s="453"/>
      <c r="B39" s="299" t="s">
        <v>132</v>
      </c>
      <c r="C39" s="12" t="s">
        <v>336</v>
      </c>
      <c r="D39" s="234"/>
    </row>
    <row r="40" spans="1:4" ht="12" customHeight="1">
      <c r="A40" s="454"/>
      <c r="B40" s="281" t="s">
        <v>133</v>
      </c>
      <c r="C40" s="10" t="s">
        <v>337</v>
      </c>
      <c r="D40" s="559"/>
    </row>
    <row r="41" spans="1:4" ht="12" customHeight="1">
      <c r="A41" s="454"/>
      <c r="B41" s="281" t="s">
        <v>136</v>
      </c>
      <c r="C41" s="10" t="s">
        <v>344</v>
      </c>
      <c r="D41" s="559"/>
    </row>
    <row r="42" spans="1:4" ht="12" customHeight="1" thickBot="1">
      <c r="A42" s="454"/>
      <c r="B42" s="281" t="s">
        <v>153</v>
      </c>
      <c r="C42" s="10" t="s">
        <v>56</v>
      </c>
      <c r="D42" s="559"/>
    </row>
    <row r="43" spans="1:4" ht="12" customHeight="1" thickBot="1">
      <c r="A43" s="377" t="s">
        <v>5</v>
      </c>
      <c r="B43" s="26"/>
      <c r="C43" s="43" t="s">
        <v>468</v>
      </c>
      <c r="D43" s="300"/>
    </row>
    <row r="44" spans="1:4" ht="15" customHeight="1" thickBot="1">
      <c r="A44" s="377" t="s">
        <v>6</v>
      </c>
      <c r="B44" s="430"/>
      <c r="C44" s="456" t="s">
        <v>469</v>
      </c>
      <c r="D44" s="220">
        <f>+D32+D38+D43</f>
        <v>4070</v>
      </c>
    </row>
    <row r="45" spans="1:4" ht="13.5" thickBot="1">
      <c r="A45" s="457"/>
      <c r="B45" s="458"/>
      <c r="C45" s="458"/>
      <c r="D45" s="458"/>
    </row>
    <row r="46" spans="1:4" ht="15" customHeight="1" thickBot="1">
      <c r="A46" s="459" t="s">
        <v>454</v>
      </c>
      <c r="B46" s="460"/>
      <c r="C46" s="461"/>
      <c r="D46" s="188"/>
    </row>
    <row r="47" spans="1:4" ht="14.25" customHeight="1" thickBot="1">
      <c r="A47" s="459" t="s">
        <v>455</v>
      </c>
      <c r="B47" s="460"/>
      <c r="C47" s="461"/>
      <c r="D47" s="188"/>
    </row>
  </sheetData>
  <sheetProtection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D47"/>
  <sheetViews>
    <sheetView workbookViewId="0" topLeftCell="A1">
      <selection activeCell="D1" sqref="D1"/>
    </sheetView>
  </sheetViews>
  <sheetFormatPr defaultColWidth="9.00390625" defaultRowHeight="12.75"/>
  <cols>
    <col min="1" max="1" width="9.625" style="4" customWidth="1"/>
    <col min="2" max="2" width="9.625" style="5" customWidth="1"/>
    <col min="3" max="3" width="72.00390625" style="5" customWidth="1"/>
    <col min="4" max="4" width="25.00390625" style="5" customWidth="1"/>
    <col min="6" max="16384" width="9.375" style="5" customWidth="1"/>
  </cols>
  <sheetData>
    <row r="1" spans="1:4" s="3" customFormat="1" ht="21" customHeight="1" thickBot="1">
      <c r="A1" s="404"/>
      <c r="B1" s="405"/>
      <c r="C1" s="467"/>
      <c r="D1" s="465" t="s">
        <v>643</v>
      </c>
    </row>
    <row r="2" spans="1:4" s="155" customFormat="1" ht="25.5" customHeight="1">
      <c r="A2" s="685" t="s">
        <v>437</v>
      </c>
      <c r="B2" s="686"/>
      <c r="C2" s="462" t="s">
        <v>513</v>
      </c>
      <c r="D2" s="468"/>
    </row>
    <row r="3" spans="1:4" s="155" customFormat="1" ht="16.5" thickBot="1">
      <c r="A3" s="408" t="s">
        <v>436</v>
      </c>
      <c r="B3" s="409"/>
      <c r="C3" s="463" t="s">
        <v>626</v>
      </c>
      <c r="D3" s="470" t="s">
        <v>625</v>
      </c>
    </row>
    <row r="4" spans="1:4" s="156" customFormat="1" ht="15.75" customHeight="1" thickBot="1">
      <c r="A4" s="410"/>
      <c r="B4" s="410"/>
      <c r="C4" s="410"/>
      <c r="D4" s="411" t="s">
        <v>46</v>
      </c>
    </row>
    <row r="5" spans="1:4" ht="13.5" thickBot="1">
      <c r="A5" s="687" t="s">
        <v>438</v>
      </c>
      <c r="B5" s="688"/>
      <c r="C5" s="412" t="s">
        <v>47</v>
      </c>
      <c r="D5" s="413" t="s">
        <v>48</v>
      </c>
    </row>
    <row r="6" spans="1:4" s="106" customFormat="1" ht="12.75" customHeight="1" thickBot="1">
      <c r="A6" s="369">
        <v>1</v>
      </c>
      <c r="B6" s="370">
        <v>2</v>
      </c>
      <c r="C6" s="370">
        <v>3</v>
      </c>
      <c r="D6" s="371">
        <v>4</v>
      </c>
    </row>
    <row r="7" spans="1:4" s="106" customFormat="1" ht="15.75" customHeight="1" thickBot="1">
      <c r="A7" s="414"/>
      <c r="B7" s="415"/>
      <c r="C7" s="415" t="s">
        <v>49</v>
      </c>
      <c r="D7" s="416"/>
    </row>
    <row r="8" spans="1:4" s="157" customFormat="1" ht="12" customHeight="1" thickBot="1">
      <c r="A8" s="369" t="s">
        <v>3</v>
      </c>
      <c r="B8" s="417"/>
      <c r="C8" s="418" t="s">
        <v>456</v>
      </c>
      <c r="D8" s="220">
        <f>SUM(D9:D16)</f>
        <v>0</v>
      </c>
    </row>
    <row r="9" spans="1:4" s="157" customFormat="1" ht="12" customHeight="1">
      <c r="A9" s="422"/>
      <c r="B9" s="420" t="s">
        <v>126</v>
      </c>
      <c r="C9" s="14" t="s">
        <v>256</v>
      </c>
      <c r="D9" s="564"/>
    </row>
    <row r="10" spans="1:4" s="157" customFormat="1" ht="12" customHeight="1">
      <c r="A10" s="419"/>
      <c r="B10" s="420" t="s">
        <v>127</v>
      </c>
      <c r="C10" s="10" t="s">
        <v>257</v>
      </c>
      <c r="D10" s="559"/>
    </row>
    <row r="11" spans="1:4" s="157" customFormat="1" ht="12" customHeight="1">
      <c r="A11" s="419"/>
      <c r="B11" s="420" t="s">
        <v>128</v>
      </c>
      <c r="C11" s="10" t="s">
        <v>258</v>
      </c>
      <c r="D11" s="559"/>
    </row>
    <row r="12" spans="1:4" s="157" customFormat="1" ht="12" customHeight="1">
      <c r="A12" s="419"/>
      <c r="B12" s="420" t="s">
        <v>129</v>
      </c>
      <c r="C12" s="10" t="s">
        <v>259</v>
      </c>
      <c r="D12" s="559"/>
    </row>
    <row r="13" spans="1:4" s="157" customFormat="1" ht="12" customHeight="1">
      <c r="A13" s="419"/>
      <c r="B13" s="420" t="s">
        <v>192</v>
      </c>
      <c r="C13" s="9" t="s">
        <v>260</v>
      </c>
      <c r="D13" s="559"/>
    </row>
    <row r="14" spans="1:4" s="157" customFormat="1" ht="12" customHeight="1">
      <c r="A14" s="424"/>
      <c r="B14" s="420" t="s">
        <v>130</v>
      </c>
      <c r="C14" s="10" t="s">
        <v>261</v>
      </c>
      <c r="D14" s="565"/>
    </row>
    <row r="15" spans="1:4" s="158" customFormat="1" ht="12" customHeight="1">
      <c r="A15" s="419"/>
      <c r="B15" s="420" t="s">
        <v>131</v>
      </c>
      <c r="C15" s="10" t="s">
        <v>457</v>
      </c>
      <c r="D15" s="559"/>
    </row>
    <row r="16" spans="1:4" s="158" customFormat="1" ht="12" customHeight="1" thickBot="1">
      <c r="A16" s="425"/>
      <c r="B16" s="426" t="s">
        <v>142</v>
      </c>
      <c r="C16" s="9" t="s">
        <v>413</v>
      </c>
      <c r="D16" s="308"/>
    </row>
    <row r="17" spans="1:4" s="157" customFormat="1" ht="12" customHeight="1" thickBot="1">
      <c r="A17" s="369" t="s">
        <v>4</v>
      </c>
      <c r="B17" s="417"/>
      <c r="C17" s="418" t="s">
        <v>458</v>
      </c>
      <c r="D17" s="220">
        <f>SUM(D18:D21)</f>
        <v>0</v>
      </c>
    </row>
    <row r="18" spans="1:4" s="158" customFormat="1" ht="12" customHeight="1">
      <c r="A18" s="419"/>
      <c r="B18" s="420" t="s">
        <v>132</v>
      </c>
      <c r="C18" s="12" t="s">
        <v>150</v>
      </c>
      <c r="D18" s="559"/>
    </row>
    <row r="19" spans="1:4" s="158" customFormat="1" ht="12" customHeight="1">
      <c r="A19" s="419"/>
      <c r="B19" s="420" t="s">
        <v>133</v>
      </c>
      <c r="C19" s="10" t="s">
        <v>151</v>
      </c>
      <c r="D19" s="559"/>
    </row>
    <row r="20" spans="1:4" s="158" customFormat="1" ht="12" customHeight="1">
      <c r="A20" s="419"/>
      <c r="B20" s="420" t="s">
        <v>134</v>
      </c>
      <c r="C20" s="10" t="s">
        <v>459</v>
      </c>
      <c r="D20" s="559"/>
    </row>
    <row r="21" spans="1:4" s="158" customFormat="1" ht="12" customHeight="1" thickBot="1">
      <c r="A21" s="419"/>
      <c r="B21" s="420" t="s">
        <v>135</v>
      </c>
      <c r="C21" s="10" t="s">
        <v>152</v>
      </c>
      <c r="D21" s="559"/>
    </row>
    <row r="22" spans="1:4" s="158" customFormat="1" ht="12" customHeight="1" thickBot="1">
      <c r="A22" s="377" t="s">
        <v>5</v>
      </c>
      <c r="B22" s="195"/>
      <c r="C22" s="195" t="s">
        <v>460</v>
      </c>
      <c r="D22" s="300"/>
    </row>
    <row r="23" spans="1:4" s="157" customFormat="1" ht="12" customHeight="1" thickBot="1">
      <c r="A23" s="377" t="s">
        <v>6</v>
      </c>
      <c r="B23" s="417"/>
      <c r="C23" s="195" t="s">
        <v>461</v>
      </c>
      <c r="D23" s="300"/>
    </row>
    <row r="24" spans="1:4" s="157" customFormat="1" ht="12" customHeight="1" thickBot="1">
      <c r="A24" s="369" t="s">
        <v>7</v>
      </c>
      <c r="B24" s="305"/>
      <c r="C24" s="195" t="s">
        <v>462</v>
      </c>
      <c r="D24" s="560">
        <f>+D25+D26</f>
        <v>0</v>
      </c>
    </row>
    <row r="25" spans="1:4" s="157" customFormat="1" ht="12" customHeight="1">
      <c r="A25" s="422"/>
      <c r="B25" s="301" t="s">
        <v>110</v>
      </c>
      <c r="C25" s="261" t="s">
        <v>94</v>
      </c>
      <c r="D25" s="555"/>
    </row>
    <row r="26" spans="1:4" s="157" customFormat="1" ht="12" customHeight="1" thickBot="1">
      <c r="A26" s="428"/>
      <c r="B26" s="303" t="s">
        <v>111</v>
      </c>
      <c r="C26" s="263" t="s">
        <v>463</v>
      </c>
      <c r="D26" s="556"/>
    </row>
    <row r="27" spans="1:4" s="158" customFormat="1" ht="12" customHeight="1" thickBot="1">
      <c r="A27" s="436" t="s">
        <v>8</v>
      </c>
      <c r="B27" s="437"/>
      <c r="C27" s="195" t="s">
        <v>464</v>
      </c>
      <c r="D27" s="300">
        <v>13</v>
      </c>
    </row>
    <row r="28" spans="1:4" s="158" customFormat="1" ht="15" customHeight="1" thickBot="1">
      <c r="A28" s="436" t="s">
        <v>9</v>
      </c>
      <c r="B28" s="441"/>
      <c r="C28" s="442" t="s">
        <v>465</v>
      </c>
      <c r="D28" s="560">
        <f>SUM(D8,D17,D22,D23,D24,D27)</f>
        <v>13</v>
      </c>
    </row>
    <row r="29" spans="1:4" s="158" customFormat="1" ht="15" customHeight="1">
      <c r="A29" s="444"/>
      <c r="B29" s="444"/>
      <c r="C29" s="445"/>
      <c r="D29" s="566"/>
    </row>
    <row r="30" spans="1:4" ht="13.5" thickBot="1">
      <c r="A30" s="447"/>
      <c r="B30" s="448"/>
      <c r="C30" s="448"/>
      <c r="D30" s="567"/>
    </row>
    <row r="31" spans="1:4" s="106" customFormat="1" ht="16.5" customHeight="1" thickBot="1">
      <c r="A31" s="449"/>
      <c r="B31" s="450"/>
      <c r="C31" s="451" t="s">
        <v>55</v>
      </c>
      <c r="D31" s="568"/>
    </row>
    <row r="32" spans="1:4" s="159" customFormat="1" ht="12" customHeight="1" thickBot="1">
      <c r="A32" s="377" t="s">
        <v>3</v>
      </c>
      <c r="B32" s="26"/>
      <c r="C32" s="43" t="s">
        <v>330</v>
      </c>
      <c r="D32" s="220">
        <f>SUM(D33:D37)</f>
        <v>13</v>
      </c>
    </row>
    <row r="33" spans="1:4" ht="12" customHeight="1">
      <c r="A33" s="453"/>
      <c r="B33" s="299" t="s">
        <v>126</v>
      </c>
      <c r="C33" s="12" t="s">
        <v>34</v>
      </c>
      <c r="D33" s="234"/>
    </row>
    <row r="34" spans="1:4" ht="12" customHeight="1">
      <c r="A34" s="454"/>
      <c r="B34" s="281" t="s">
        <v>127</v>
      </c>
      <c r="C34" s="10" t="s">
        <v>331</v>
      </c>
      <c r="D34" s="559"/>
    </row>
    <row r="35" spans="1:4" ht="12" customHeight="1">
      <c r="A35" s="454"/>
      <c r="B35" s="281" t="s">
        <v>128</v>
      </c>
      <c r="C35" s="10" t="s">
        <v>180</v>
      </c>
      <c r="D35" s="559"/>
    </row>
    <row r="36" spans="1:4" ht="12" customHeight="1">
      <c r="A36" s="454"/>
      <c r="B36" s="281" t="s">
        <v>129</v>
      </c>
      <c r="C36" s="10" t="s">
        <v>332</v>
      </c>
      <c r="D36" s="559"/>
    </row>
    <row r="37" spans="1:4" ht="12" customHeight="1" thickBot="1">
      <c r="A37" s="454"/>
      <c r="B37" s="281" t="s">
        <v>141</v>
      </c>
      <c r="C37" s="10" t="s">
        <v>333</v>
      </c>
      <c r="D37" s="559">
        <v>13</v>
      </c>
    </row>
    <row r="38" spans="1:4" ht="12" customHeight="1" thickBot="1">
      <c r="A38" s="377" t="s">
        <v>4</v>
      </c>
      <c r="B38" s="26"/>
      <c r="C38" s="43" t="s">
        <v>466</v>
      </c>
      <c r="D38" s="220">
        <f>SUM(D39:D42)</f>
        <v>0</v>
      </c>
    </row>
    <row r="39" spans="1:4" s="159" customFormat="1" ht="12" customHeight="1">
      <c r="A39" s="453"/>
      <c r="B39" s="299" t="s">
        <v>132</v>
      </c>
      <c r="C39" s="12" t="s">
        <v>336</v>
      </c>
      <c r="D39" s="234"/>
    </row>
    <row r="40" spans="1:4" ht="12" customHeight="1">
      <c r="A40" s="454"/>
      <c r="B40" s="281" t="s">
        <v>133</v>
      </c>
      <c r="C40" s="10" t="s">
        <v>337</v>
      </c>
      <c r="D40" s="559"/>
    </row>
    <row r="41" spans="1:4" ht="12" customHeight="1">
      <c r="A41" s="454"/>
      <c r="B41" s="281" t="s">
        <v>136</v>
      </c>
      <c r="C41" s="10" t="s">
        <v>344</v>
      </c>
      <c r="D41" s="559"/>
    </row>
    <row r="42" spans="1:4" ht="12" customHeight="1" thickBot="1">
      <c r="A42" s="454"/>
      <c r="B42" s="281" t="s">
        <v>153</v>
      </c>
      <c r="C42" s="10" t="s">
        <v>56</v>
      </c>
      <c r="D42" s="559"/>
    </row>
    <row r="43" spans="1:4" ht="12" customHeight="1" thickBot="1">
      <c r="A43" s="377" t="s">
        <v>5</v>
      </c>
      <c r="B43" s="26"/>
      <c r="C43" s="43" t="s">
        <v>468</v>
      </c>
      <c r="D43" s="300"/>
    </row>
    <row r="44" spans="1:4" ht="15" customHeight="1" thickBot="1">
      <c r="A44" s="377" t="s">
        <v>6</v>
      </c>
      <c r="B44" s="430"/>
      <c r="C44" s="456" t="s">
        <v>469</v>
      </c>
      <c r="D44" s="220">
        <f>+D32+D38+D43</f>
        <v>13</v>
      </c>
    </row>
    <row r="45" spans="1:4" ht="13.5" thickBot="1">
      <c r="A45" s="457"/>
      <c r="B45" s="458"/>
      <c r="C45" s="458"/>
      <c r="D45" s="458"/>
    </row>
    <row r="46" spans="1:4" ht="15" customHeight="1" thickBot="1">
      <c r="A46" s="459" t="s">
        <v>454</v>
      </c>
      <c r="B46" s="460"/>
      <c r="C46" s="461"/>
      <c r="D46" s="188"/>
    </row>
    <row r="47" spans="1:4" ht="14.25" customHeight="1" thickBot="1">
      <c r="A47" s="459" t="s">
        <v>455</v>
      </c>
      <c r="B47" s="460"/>
      <c r="C47" s="461"/>
      <c r="D47" s="188"/>
    </row>
  </sheetData>
  <sheetProtection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D47"/>
  <sheetViews>
    <sheetView workbookViewId="0" topLeftCell="A1">
      <selection activeCell="E39" sqref="E39"/>
    </sheetView>
  </sheetViews>
  <sheetFormatPr defaultColWidth="9.00390625" defaultRowHeight="12.75"/>
  <cols>
    <col min="1" max="1" width="9.625" style="4" customWidth="1"/>
    <col min="2" max="2" width="9.625" style="5" customWidth="1"/>
    <col min="3" max="3" width="72.00390625" style="5" customWidth="1"/>
    <col min="4" max="4" width="25.00390625" style="5" customWidth="1"/>
    <col min="5" max="16384" width="9.375" style="5" customWidth="1"/>
  </cols>
  <sheetData>
    <row r="1" spans="1:4" s="3" customFormat="1" ht="21" customHeight="1" thickBot="1">
      <c r="A1" s="404"/>
      <c r="B1" s="405"/>
      <c r="C1" s="467"/>
      <c r="D1" s="465" t="s">
        <v>512</v>
      </c>
    </row>
    <row r="2" spans="1:4" s="155" customFormat="1" ht="25.5" customHeight="1">
      <c r="A2" s="685" t="s">
        <v>437</v>
      </c>
      <c r="B2" s="686"/>
      <c r="C2" s="462" t="s">
        <v>527</v>
      </c>
      <c r="D2" s="468" t="s">
        <v>62</v>
      </c>
    </row>
    <row r="3" spans="1:4" s="155" customFormat="1" ht="16.5" thickBot="1">
      <c r="A3" s="408" t="s">
        <v>436</v>
      </c>
      <c r="B3" s="409"/>
      <c r="C3" s="469" t="s">
        <v>472</v>
      </c>
      <c r="D3" s="470"/>
    </row>
    <row r="4" spans="1:4" s="156" customFormat="1" ht="15.75" customHeight="1" thickBot="1">
      <c r="A4" s="410"/>
      <c r="B4" s="410"/>
      <c r="C4" s="410"/>
      <c r="D4" s="411" t="s">
        <v>46</v>
      </c>
    </row>
    <row r="5" spans="1:4" ht="13.5" thickBot="1">
      <c r="A5" s="687" t="s">
        <v>438</v>
      </c>
      <c r="B5" s="688"/>
      <c r="C5" s="412" t="s">
        <v>47</v>
      </c>
      <c r="D5" s="413" t="s">
        <v>48</v>
      </c>
    </row>
    <row r="6" spans="1:4" s="106" customFormat="1" ht="12.75" customHeight="1" thickBot="1">
      <c r="A6" s="369">
        <v>1</v>
      </c>
      <c r="B6" s="370">
        <v>2</v>
      </c>
      <c r="C6" s="370">
        <v>3</v>
      </c>
      <c r="D6" s="371">
        <v>4</v>
      </c>
    </row>
    <row r="7" spans="1:4" s="106" customFormat="1" ht="15.75" customHeight="1" thickBot="1">
      <c r="A7" s="414"/>
      <c r="B7" s="415"/>
      <c r="C7" s="415" t="s">
        <v>49</v>
      </c>
      <c r="D7" s="416"/>
    </row>
    <row r="8" spans="1:4" s="157" customFormat="1" ht="12" customHeight="1" thickBot="1">
      <c r="A8" s="369" t="s">
        <v>3</v>
      </c>
      <c r="B8" s="417"/>
      <c r="C8" s="418" t="s">
        <v>456</v>
      </c>
      <c r="D8" s="220">
        <f>SUM(D9:D16)</f>
        <v>0</v>
      </c>
    </row>
    <row r="9" spans="1:4" s="157" customFormat="1" ht="12" customHeight="1">
      <c r="A9" s="422"/>
      <c r="B9" s="420" t="s">
        <v>126</v>
      </c>
      <c r="C9" s="14" t="s">
        <v>256</v>
      </c>
      <c r="D9" s="564"/>
    </row>
    <row r="10" spans="1:4" s="157" customFormat="1" ht="12" customHeight="1">
      <c r="A10" s="419"/>
      <c r="B10" s="420" t="s">
        <v>127</v>
      </c>
      <c r="C10" s="10" t="s">
        <v>257</v>
      </c>
      <c r="D10" s="559"/>
    </row>
    <row r="11" spans="1:4" s="157" customFormat="1" ht="12" customHeight="1">
      <c r="A11" s="419"/>
      <c r="B11" s="420" t="s">
        <v>128</v>
      </c>
      <c r="C11" s="10" t="s">
        <v>258</v>
      </c>
      <c r="D11" s="559"/>
    </row>
    <row r="12" spans="1:4" s="157" customFormat="1" ht="12" customHeight="1">
      <c r="A12" s="419"/>
      <c r="B12" s="420" t="s">
        <v>129</v>
      </c>
      <c r="C12" s="10" t="s">
        <v>259</v>
      </c>
      <c r="D12" s="559"/>
    </row>
    <row r="13" spans="1:4" s="157" customFormat="1" ht="12" customHeight="1">
      <c r="A13" s="419"/>
      <c r="B13" s="420" t="s">
        <v>192</v>
      </c>
      <c r="C13" s="9" t="s">
        <v>260</v>
      </c>
      <c r="D13" s="559"/>
    </row>
    <row r="14" spans="1:4" s="157" customFormat="1" ht="12" customHeight="1">
      <c r="A14" s="424"/>
      <c r="B14" s="420" t="s">
        <v>130</v>
      </c>
      <c r="C14" s="10" t="s">
        <v>261</v>
      </c>
      <c r="D14" s="565"/>
    </row>
    <row r="15" spans="1:4" s="158" customFormat="1" ht="12" customHeight="1">
      <c r="A15" s="419"/>
      <c r="B15" s="420" t="s">
        <v>131</v>
      </c>
      <c r="C15" s="10" t="s">
        <v>457</v>
      </c>
      <c r="D15" s="559"/>
    </row>
    <row r="16" spans="1:4" s="158" customFormat="1" ht="12" customHeight="1" thickBot="1">
      <c r="A16" s="425"/>
      <c r="B16" s="426" t="s">
        <v>142</v>
      </c>
      <c r="C16" s="9" t="s">
        <v>413</v>
      </c>
      <c r="D16" s="308"/>
    </row>
    <row r="17" spans="1:4" s="157" customFormat="1" ht="12" customHeight="1" thickBot="1">
      <c r="A17" s="369" t="s">
        <v>4</v>
      </c>
      <c r="B17" s="417"/>
      <c r="C17" s="418" t="s">
        <v>458</v>
      </c>
      <c r="D17" s="220">
        <f>SUM(D18:D21)</f>
        <v>0</v>
      </c>
    </row>
    <row r="18" spans="1:4" s="158" customFormat="1" ht="12" customHeight="1">
      <c r="A18" s="419"/>
      <c r="B18" s="420" t="s">
        <v>132</v>
      </c>
      <c r="C18" s="12" t="s">
        <v>150</v>
      </c>
      <c r="D18" s="559"/>
    </row>
    <row r="19" spans="1:4" s="158" customFormat="1" ht="12" customHeight="1">
      <c r="A19" s="419"/>
      <c r="B19" s="420" t="s">
        <v>133</v>
      </c>
      <c r="C19" s="10" t="s">
        <v>151</v>
      </c>
      <c r="D19" s="559"/>
    </row>
    <row r="20" spans="1:4" s="158" customFormat="1" ht="12" customHeight="1">
      <c r="A20" s="419"/>
      <c r="B20" s="420" t="s">
        <v>134</v>
      </c>
      <c r="C20" s="10" t="s">
        <v>459</v>
      </c>
      <c r="D20" s="559"/>
    </row>
    <row r="21" spans="1:4" s="158" customFormat="1" ht="12" customHeight="1" thickBot="1">
      <c r="A21" s="419"/>
      <c r="B21" s="420" t="s">
        <v>135</v>
      </c>
      <c r="C21" s="10" t="s">
        <v>152</v>
      </c>
      <c r="D21" s="559"/>
    </row>
    <row r="22" spans="1:4" s="158" customFormat="1" ht="12" customHeight="1" thickBot="1">
      <c r="A22" s="377" t="s">
        <v>5</v>
      </c>
      <c r="B22" s="195"/>
      <c r="C22" s="195" t="s">
        <v>460</v>
      </c>
      <c r="D22" s="300"/>
    </row>
    <row r="23" spans="1:4" s="157" customFormat="1" ht="12" customHeight="1" thickBot="1">
      <c r="A23" s="377" t="s">
        <v>6</v>
      </c>
      <c r="B23" s="417"/>
      <c r="C23" s="195" t="s">
        <v>461</v>
      </c>
      <c r="D23" s="300"/>
    </row>
    <row r="24" spans="1:4" s="157" customFormat="1" ht="12" customHeight="1" thickBot="1">
      <c r="A24" s="369" t="s">
        <v>7</v>
      </c>
      <c r="B24" s="305"/>
      <c r="C24" s="195" t="s">
        <v>462</v>
      </c>
      <c r="D24" s="560">
        <f>+D25+D26</f>
        <v>0</v>
      </c>
    </row>
    <row r="25" spans="1:4" s="157" customFormat="1" ht="12" customHeight="1">
      <c r="A25" s="422"/>
      <c r="B25" s="301" t="s">
        <v>110</v>
      </c>
      <c r="C25" s="261" t="s">
        <v>94</v>
      </c>
      <c r="D25" s="555"/>
    </row>
    <row r="26" spans="1:4" s="157" customFormat="1" ht="12" customHeight="1" thickBot="1">
      <c r="A26" s="428"/>
      <c r="B26" s="303" t="s">
        <v>111</v>
      </c>
      <c r="C26" s="263" t="s">
        <v>463</v>
      </c>
      <c r="D26" s="556"/>
    </row>
    <row r="27" spans="1:4" s="158" customFormat="1" ht="12" customHeight="1" thickBot="1">
      <c r="A27" s="436" t="s">
        <v>8</v>
      </c>
      <c r="B27" s="437"/>
      <c r="C27" s="195" t="s">
        <v>464</v>
      </c>
      <c r="D27" s="300"/>
    </row>
    <row r="28" spans="1:4" s="158" customFormat="1" ht="15" customHeight="1" thickBot="1">
      <c r="A28" s="436" t="s">
        <v>9</v>
      </c>
      <c r="B28" s="441"/>
      <c r="C28" s="442" t="s">
        <v>465</v>
      </c>
      <c r="D28" s="443">
        <f>SUM(D8,D17,D22,D23,D24,D27)</f>
        <v>0</v>
      </c>
    </row>
    <row r="29" spans="1:4" s="158" customFormat="1" ht="15" customHeight="1">
      <c r="A29" s="444"/>
      <c r="B29" s="444"/>
      <c r="C29" s="445"/>
      <c r="D29" s="446"/>
    </row>
    <row r="30" spans="1:4" ht="13.5" thickBot="1">
      <c r="A30" s="447"/>
      <c r="B30" s="448"/>
      <c r="C30" s="448"/>
      <c r="D30" s="448"/>
    </row>
    <row r="31" spans="1:4" s="106" customFormat="1" ht="16.5" customHeight="1" thickBot="1">
      <c r="A31" s="449"/>
      <c r="B31" s="450"/>
      <c r="C31" s="451" t="s">
        <v>55</v>
      </c>
      <c r="D31" s="452"/>
    </row>
    <row r="32" spans="1:4" s="159" customFormat="1" ht="12" customHeight="1" thickBot="1">
      <c r="A32" s="377" t="s">
        <v>3</v>
      </c>
      <c r="B32" s="26"/>
      <c r="C32" s="43" t="s">
        <v>330</v>
      </c>
      <c r="D32" s="220">
        <f>SUM(D33:D37)</f>
        <v>0</v>
      </c>
    </row>
    <row r="33" spans="1:4" ht="12" customHeight="1">
      <c r="A33" s="453"/>
      <c r="B33" s="299" t="s">
        <v>126</v>
      </c>
      <c r="C33" s="12" t="s">
        <v>34</v>
      </c>
      <c r="D33" s="234"/>
    </row>
    <row r="34" spans="1:4" ht="12" customHeight="1">
      <c r="A34" s="454"/>
      <c r="B34" s="281" t="s">
        <v>127</v>
      </c>
      <c r="C34" s="10" t="s">
        <v>331</v>
      </c>
      <c r="D34" s="559"/>
    </row>
    <row r="35" spans="1:4" ht="12" customHeight="1">
      <c r="A35" s="454"/>
      <c r="B35" s="281" t="s">
        <v>128</v>
      </c>
      <c r="C35" s="10" t="s">
        <v>180</v>
      </c>
      <c r="D35" s="559"/>
    </row>
    <row r="36" spans="1:4" ht="12" customHeight="1">
      <c r="A36" s="454"/>
      <c r="B36" s="281" t="s">
        <v>129</v>
      </c>
      <c r="C36" s="10" t="s">
        <v>332</v>
      </c>
      <c r="D36" s="559"/>
    </row>
    <row r="37" spans="1:4" ht="12" customHeight="1" thickBot="1">
      <c r="A37" s="454"/>
      <c r="B37" s="281" t="s">
        <v>141</v>
      </c>
      <c r="C37" s="10" t="s">
        <v>333</v>
      </c>
      <c r="D37" s="559"/>
    </row>
    <row r="38" spans="1:4" ht="12" customHeight="1" thickBot="1">
      <c r="A38" s="377" t="s">
        <v>4</v>
      </c>
      <c r="B38" s="26"/>
      <c r="C38" s="43" t="s">
        <v>466</v>
      </c>
      <c r="D38" s="220">
        <f>SUM(D39:D42)</f>
        <v>0</v>
      </c>
    </row>
    <row r="39" spans="1:4" s="159" customFormat="1" ht="12" customHeight="1">
      <c r="A39" s="453"/>
      <c r="B39" s="299" t="s">
        <v>132</v>
      </c>
      <c r="C39" s="12" t="s">
        <v>336</v>
      </c>
      <c r="D39" s="234"/>
    </row>
    <row r="40" spans="1:4" ht="12" customHeight="1">
      <c r="A40" s="454"/>
      <c r="B40" s="281" t="s">
        <v>133</v>
      </c>
      <c r="C40" s="10" t="s">
        <v>337</v>
      </c>
      <c r="D40" s="559"/>
    </row>
    <row r="41" spans="1:4" ht="12" customHeight="1">
      <c r="A41" s="454"/>
      <c r="B41" s="281" t="s">
        <v>136</v>
      </c>
      <c r="C41" s="10" t="s">
        <v>344</v>
      </c>
      <c r="D41" s="559"/>
    </row>
    <row r="42" spans="1:4" ht="12" customHeight="1" thickBot="1">
      <c r="A42" s="454"/>
      <c r="B42" s="281" t="s">
        <v>153</v>
      </c>
      <c r="C42" s="10" t="s">
        <v>56</v>
      </c>
      <c r="D42" s="559"/>
    </row>
    <row r="43" spans="1:4" ht="12" customHeight="1" thickBot="1">
      <c r="A43" s="377" t="s">
        <v>5</v>
      </c>
      <c r="B43" s="26"/>
      <c r="C43" s="43" t="s">
        <v>468</v>
      </c>
      <c r="D43" s="300"/>
    </row>
    <row r="44" spans="1:4" ht="15" customHeight="1" thickBot="1">
      <c r="A44" s="377" t="s">
        <v>6</v>
      </c>
      <c r="B44" s="430"/>
      <c r="C44" s="456" t="s">
        <v>469</v>
      </c>
      <c r="D44" s="220">
        <f>+D32+D38+D43</f>
        <v>0</v>
      </c>
    </row>
    <row r="45" spans="1:4" ht="13.5" thickBot="1">
      <c r="A45" s="457"/>
      <c r="B45" s="458"/>
      <c r="C45" s="458"/>
      <c r="D45" s="458"/>
    </row>
    <row r="46" spans="1:4" ht="15" customHeight="1" thickBot="1">
      <c r="A46" s="459" t="s">
        <v>454</v>
      </c>
      <c r="B46" s="460"/>
      <c r="C46" s="461"/>
      <c r="D46" s="188"/>
    </row>
    <row r="47" spans="1:4" ht="14.25" customHeight="1" thickBot="1">
      <c r="A47" s="459" t="s">
        <v>455</v>
      </c>
      <c r="B47" s="460"/>
      <c r="C47" s="461"/>
      <c r="D47" s="188"/>
    </row>
  </sheetData>
  <sheetProtection sheet="1" objects="1" scenarios="1"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5"/>
  <sheetViews>
    <sheetView zoomScaleSheetLayoutView="100" workbookViewId="0" topLeftCell="A1">
      <selection activeCell="G6" sqref="G6"/>
    </sheetView>
  </sheetViews>
  <sheetFormatPr defaultColWidth="9.00390625" defaultRowHeight="12.75"/>
  <cols>
    <col min="1" max="1" width="6.875" style="65" customWidth="1"/>
    <col min="2" max="2" width="52.50390625" style="66" customWidth="1"/>
    <col min="3" max="3" width="16.625" style="65" customWidth="1"/>
    <col min="4" max="4" width="52.50390625" style="65" customWidth="1"/>
    <col min="5" max="5" width="16.625" style="65" customWidth="1"/>
    <col min="6" max="16384" width="9.375" style="65" customWidth="1"/>
  </cols>
  <sheetData>
    <row r="1" spans="2:6" ht="39.75" customHeight="1">
      <c r="B1" s="63" t="s">
        <v>215</v>
      </c>
      <c r="C1" s="64"/>
      <c r="D1" s="64"/>
      <c r="E1" s="64"/>
      <c r="F1" s="636" t="s">
        <v>627</v>
      </c>
    </row>
    <row r="2" spans="5:6" ht="14.25" thickBot="1">
      <c r="E2" s="67" t="s">
        <v>65</v>
      </c>
      <c r="F2" s="636"/>
    </row>
    <row r="3" spans="1:6" ht="18" customHeight="1" thickBot="1">
      <c r="A3" s="634" t="s">
        <v>76</v>
      </c>
      <c r="B3" s="68" t="s">
        <v>49</v>
      </c>
      <c r="C3" s="69"/>
      <c r="D3" s="68" t="s">
        <v>55</v>
      </c>
      <c r="E3" s="70"/>
      <c r="F3" s="636"/>
    </row>
    <row r="4" spans="1:6" s="73" customFormat="1" ht="35.25" customHeight="1" thickBot="1">
      <c r="A4" s="635"/>
      <c r="B4" s="71" t="s">
        <v>66</v>
      </c>
      <c r="C4" s="72" t="s">
        <v>245</v>
      </c>
      <c r="D4" s="71" t="s">
        <v>66</v>
      </c>
      <c r="E4" s="552" t="s">
        <v>245</v>
      </c>
      <c r="F4" s="636"/>
    </row>
    <row r="5" spans="1:6" s="206" customFormat="1" ht="12" customHeight="1" thickBot="1">
      <c r="A5" s="207">
        <v>1</v>
      </c>
      <c r="B5" s="208">
        <v>2</v>
      </c>
      <c r="C5" s="209" t="s">
        <v>5</v>
      </c>
      <c r="D5" s="208" t="s">
        <v>6</v>
      </c>
      <c r="E5" s="210" t="s">
        <v>7</v>
      </c>
      <c r="F5" s="636"/>
    </row>
    <row r="6" spans="1:6" ht="12.75" customHeight="1">
      <c r="A6" s="197" t="s">
        <v>3</v>
      </c>
      <c r="B6" s="189" t="s">
        <v>394</v>
      </c>
      <c r="C6" s="40">
        <v>9198</v>
      </c>
      <c r="D6" s="189" t="s">
        <v>67</v>
      </c>
      <c r="E6" s="39">
        <v>3574</v>
      </c>
      <c r="F6" s="636"/>
    </row>
    <row r="7" spans="1:6" ht="12.75" customHeight="1">
      <c r="A7" s="198" t="s">
        <v>4</v>
      </c>
      <c r="B7" s="75" t="s">
        <v>292</v>
      </c>
      <c r="C7" s="41"/>
      <c r="D7" s="75" t="s">
        <v>68</v>
      </c>
      <c r="E7" s="35">
        <v>965</v>
      </c>
      <c r="F7" s="636"/>
    </row>
    <row r="8" spans="1:6" ht="12.75" customHeight="1">
      <c r="A8" s="198" t="s">
        <v>5</v>
      </c>
      <c r="B8" s="75" t="s">
        <v>265</v>
      </c>
      <c r="C8" s="41">
        <v>300</v>
      </c>
      <c r="D8" s="75" t="s">
        <v>69</v>
      </c>
      <c r="E8" s="35">
        <v>4746</v>
      </c>
      <c r="F8" s="636"/>
    </row>
    <row r="9" spans="1:6" ht="12.75" customHeight="1">
      <c r="A9" s="198" t="s">
        <v>6</v>
      </c>
      <c r="B9" s="190" t="s">
        <v>95</v>
      </c>
      <c r="C9" s="41">
        <v>8834</v>
      </c>
      <c r="D9" s="75" t="s">
        <v>333</v>
      </c>
      <c r="E9" s="35">
        <v>11598</v>
      </c>
      <c r="F9" s="636"/>
    </row>
    <row r="10" spans="1:6" ht="12.75" customHeight="1">
      <c r="A10" s="198" t="s">
        <v>7</v>
      </c>
      <c r="B10" s="75" t="s">
        <v>140</v>
      </c>
      <c r="C10" s="41">
        <v>1531</v>
      </c>
      <c r="D10" s="75" t="s">
        <v>36</v>
      </c>
      <c r="E10" s="35">
        <v>1000</v>
      </c>
      <c r="F10" s="636"/>
    </row>
    <row r="11" spans="1:6" ht="12.75" customHeight="1">
      <c r="A11" s="198" t="s">
        <v>8</v>
      </c>
      <c r="B11" s="75" t="s">
        <v>54</v>
      </c>
      <c r="C11" s="74"/>
      <c r="D11" s="75"/>
      <c r="E11" s="35"/>
      <c r="F11" s="636"/>
    </row>
    <row r="12" spans="1:6" ht="12.75" customHeight="1">
      <c r="A12" s="198" t="s">
        <v>9</v>
      </c>
      <c r="B12" s="75" t="s">
        <v>152</v>
      </c>
      <c r="C12" s="41"/>
      <c r="D12" s="75"/>
      <c r="E12" s="35"/>
      <c r="F12" s="636"/>
    </row>
    <row r="13" spans="1:6" ht="12.75" customHeight="1">
      <c r="A13" s="198" t="s">
        <v>10</v>
      </c>
      <c r="B13" s="75" t="s">
        <v>223</v>
      </c>
      <c r="C13" s="41"/>
      <c r="D13" s="75"/>
      <c r="E13" s="35"/>
      <c r="F13" s="636"/>
    </row>
    <row r="14" spans="1:6" ht="12.75" customHeight="1">
      <c r="A14" s="198" t="s">
        <v>11</v>
      </c>
      <c r="B14" s="553"/>
      <c r="C14" s="74"/>
      <c r="D14" s="75"/>
      <c r="E14" s="35"/>
      <c r="F14" s="636"/>
    </row>
    <row r="15" spans="1:6" ht="12.75" customHeight="1">
      <c r="A15" s="198" t="s">
        <v>12</v>
      </c>
      <c r="B15" s="75"/>
      <c r="C15" s="41"/>
      <c r="D15" s="75"/>
      <c r="E15" s="35"/>
      <c r="F15" s="636"/>
    </row>
    <row r="16" spans="1:6" ht="12.75" customHeight="1">
      <c r="A16" s="198" t="s">
        <v>13</v>
      </c>
      <c r="B16" s="75"/>
      <c r="C16" s="41"/>
      <c r="D16" s="75"/>
      <c r="E16" s="35"/>
      <c r="F16" s="636"/>
    </row>
    <row r="17" spans="1:6" ht="12.75" customHeight="1" thickBot="1">
      <c r="A17" s="198" t="s">
        <v>14</v>
      </c>
      <c r="B17" s="92"/>
      <c r="C17" s="42"/>
      <c r="D17" s="75"/>
      <c r="E17" s="38"/>
      <c r="F17" s="636"/>
    </row>
    <row r="18" spans="1:6" ht="15.75" customHeight="1" thickBot="1">
      <c r="A18" s="200" t="s">
        <v>15</v>
      </c>
      <c r="B18" s="201" t="s">
        <v>195</v>
      </c>
      <c r="C18" s="218">
        <f>SUM(C6:C17)</f>
        <v>19863</v>
      </c>
      <c r="D18" s="212" t="s">
        <v>196</v>
      </c>
      <c r="E18" s="220">
        <f>SUM(E6:E17)</f>
        <v>21883</v>
      </c>
      <c r="F18" s="636"/>
    </row>
    <row r="19" spans="1:6" ht="12.75" customHeight="1">
      <c r="A19" s="227" t="s">
        <v>16</v>
      </c>
      <c r="B19" s="228" t="s">
        <v>216</v>
      </c>
      <c r="C19" s="245">
        <v>769</v>
      </c>
      <c r="D19" s="191" t="s">
        <v>357</v>
      </c>
      <c r="E19" s="249"/>
      <c r="F19" s="636"/>
    </row>
    <row r="20" spans="1:6" ht="12.75" customHeight="1">
      <c r="A20" s="229" t="s">
        <v>17</v>
      </c>
      <c r="B20" s="230" t="s">
        <v>395</v>
      </c>
      <c r="C20" s="246"/>
      <c r="D20" s="191" t="s">
        <v>358</v>
      </c>
      <c r="E20" s="250"/>
      <c r="F20" s="636"/>
    </row>
    <row r="21" spans="1:6" ht="12.75" customHeight="1">
      <c r="A21" s="232" t="s">
        <v>18</v>
      </c>
      <c r="B21" s="191" t="s">
        <v>320</v>
      </c>
      <c r="C21" s="247"/>
      <c r="D21" s="191" t="s">
        <v>398</v>
      </c>
      <c r="E21" s="250"/>
      <c r="F21" s="636"/>
    </row>
    <row r="22" spans="1:6" ht="12.75" customHeight="1">
      <c r="A22" s="232" t="s">
        <v>19</v>
      </c>
      <c r="B22" s="191" t="s">
        <v>321</v>
      </c>
      <c r="C22" s="247">
        <v>1251</v>
      </c>
      <c r="D22" s="191" t="s">
        <v>213</v>
      </c>
      <c r="E22" s="250"/>
      <c r="F22" s="636"/>
    </row>
    <row r="23" spans="1:6" ht="12.75" customHeight="1">
      <c r="A23" s="232" t="s">
        <v>20</v>
      </c>
      <c r="B23" s="191" t="s">
        <v>396</v>
      </c>
      <c r="C23" s="247"/>
      <c r="D23" s="233" t="s">
        <v>359</v>
      </c>
      <c r="E23" s="250"/>
      <c r="F23" s="636"/>
    </row>
    <row r="24" spans="1:6" ht="12.75" customHeight="1">
      <c r="A24" s="232" t="s">
        <v>21</v>
      </c>
      <c r="B24" s="191" t="s">
        <v>397</v>
      </c>
      <c r="C24" s="247"/>
      <c r="D24" s="191" t="s">
        <v>399</v>
      </c>
      <c r="E24" s="250"/>
      <c r="F24" s="636"/>
    </row>
    <row r="25" spans="1:6" ht="12.75" customHeight="1">
      <c r="A25" s="231" t="s">
        <v>22</v>
      </c>
      <c r="B25" s="233" t="s">
        <v>324</v>
      </c>
      <c r="C25" s="248"/>
      <c r="D25" s="189" t="s">
        <v>360</v>
      </c>
      <c r="E25" s="249"/>
      <c r="F25" s="636"/>
    </row>
    <row r="26" spans="1:6" ht="12.75" customHeight="1">
      <c r="A26" s="232" t="s">
        <v>23</v>
      </c>
      <c r="B26" s="191" t="s">
        <v>325</v>
      </c>
      <c r="C26" s="247"/>
      <c r="D26" s="75" t="s">
        <v>361</v>
      </c>
      <c r="E26" s="250"/>
      <c r="F26" s="636"/>
    </row>
    <row r="27" spans="1:6" ht="12.75" customHeight="1">
      <c r="A27" s="197" t="s">
        <v>24</v>
      </c>
      <c r="B27" s="189"/>
      <c r="C27" s="251"/>
      <c r="D27" s="189" t="s">
        <v>161</v>
      </c>
      <c r="E27" s="252"/>
      <c r="F27" s="636"/>
    </row>
    <row r="28" spans="1:6" ht="12.75" customHeight="1">
      <c r="A28" s="199" t="s">
        <v>25</v>
      </c>
      <c r="B28" s="92"/>
      <c r="C28" s="253"/>
      <c r="D28" s="92"/>
      <c r="E28" s="254"/>
      <c r="F28" s="636"/>
    </row>
    <row r="29" spans="1:6" ht="12.75" customHeight="1" thickBot="1">
      <c r="A29" s="204" t="s">
        <v>26</v>
      </c>
      <c r="B29" s="76"/>
      <c r="C29" s="257"/>
      <c r="D29" s="76"/>
      <c r="E29" s="255"/>
      <c r="F29" s="636"/>
    </row>
    <row r="30" spans="1:6" ht="15.75" customHeight="1" thickBot="1">
      <c r="A30" s="200" t="s">
        <v>27</v>
      </c>
      <c r="B30" s="201" t="s">
        <v>406</v>
      </c>
      <c r="C30" s="218">
        <f>SUM(C21:C29)</f>
        <v>1251</v>
      </c>
      <c r="D30" s="201" t="s">
        <v>407</v>
      </c>
      <c r="E30" s="220">
        <f>SUM(E19:E29)</f>
        <v>0</v>
      </c>
      <c r="F30" s="636"/>
    </row>
    <row r="31" spans="1:6" ht="18" customHeight="1" thickBot="1">
      <c r="A31" s="200" t="s">
        <v>28</v>
      </c>
      <c r="B31" s="56" t="s">
        <v>410</v>
      </c>
      <c r="C31" s="218">
        <f>+C18+C19+C20+C30</f>
        <v>21883</v>
      </c>
      <c r="D31" s="56" t="s">
        <v>409</v>
      </c>
      <c r="E31" s="220">
        <f>+E18+E30</f>
        <v>21883</v>
      </c>
      <c r="F31" s="636"/>
    </row>
    <row r="32" spans="1:6" ht="18" customHeight="1" thickBot="1">
      <c r="A32" s="200" t="s">
        <v>29</v>
      </c>
      <c r="B32" s="276" t="s">
        <v>242</v>
      </c>
      <c r="C32" s="277">
        <f>IF(((E18-C18)&gt;0),E18-C18,"----")</f>
        <v>2020</v>
      </c>
      <c r="D32" s="276" t="s">
        <v>243</v>
      </c>
      <c r="E32" s="278" t="str">
        <f>IF(((C18-E18)&gt;0),C18-E18,"----")</f>
        <v>----</v>
      </c>
      <c r="F32" s="636"/>
    </row>
    <row r="35" ht="15.75">
      <c r="B35" s="205"/>
    </row>
  </sheetData>
  <sheetProtection/>
  <mergeCells count="2">
    <mergeCell ref="A3:A4"/>
    <mergeCell ref="F1:F32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D47"/>
  <sheetViews>
    <sheetView workbookViewId="0" topLeftCell="A1">
      <selection activeCell="I14" sqref="I14"/>
    </sheetView>
  </sheetViews>
  <sheetFormatPr defaultColWidth="9.00390625" defaultRowHeight="12.75"/>
  <cols>
    <col min="1" max="1" width="9.625" style="4" customWidth="1"/>
    <col min="2" max="2" width="9.625" style="5" customWidth="1"/>
    <col min="3" max="3" width="72.00390625" style="5" customWidth="1"/>
    <col min="4" max="4" width="25.00390625" style="5" customWidth="1"/>
    <col min="5" max="16384" width="9.375" style="5" customWidth="1"/>
  </cols>
  <sheetData>
    <row r="1" spans="1:4" s="3" customFormat="1" ht="21" customHeight="1" thickBot="1">
      <c r="A1" s="404"/>
      <c r="B1" s="405"/>
      <c r="C1" s="467"/>
      <c r="D1" s="465" t="s">
        <v>435</v>
      </c>
    </row>
    <row r="2" spans="1:4" s="155" customFormat="1" ht="25.5" customHeight="1">
      <c r="A2" s="685" t="s">
        <v>437</v>
      </c>
      <c r="B2" s="686"/>
      <c r="C2" s="462" t="s">
        <v>473</v>
      </c>
      <c r="D2" s="468" t="s">
        <v>63</v>
      </c>
    </row>
    <row r="3" spans="1:4" s="155" customFormat="1" ht="16.5" thickBot="1">
      <c r="A3" s="408" t="s">
        <v>436</v>
      </c>
      <c r="B3" s="409"/>
      <c r="C3" s="469" t="s">
        <v>472</v>
      </c>
      <c r="D3" s="470"/>
    </row>
    <row r="4" spans="1:4" s="156" customFormat="1" ht="15.75" customHeight="1" thickBot="1">
      <c r="A4" s="410"/>
      <c r="B4" s="410"/>
      <c r="C4" s="410"/>
      <c r="D4" s="411" t="s">
        <v>46</v>
      </c>
    </row>
    <row r="5" spans="1:4" ht="13.5" thickBot="1">
      <c r="A5" s="687" t="s">
        <v>438</v>
      </c>
      <c r="B5" s="688"/>
      <c r="C5" s="412" t="s">
        <v>47</v>
      </c>
      <c r="D5" s="413" t="s">
        <v>48</v>
      </c>
    </row>
    <row r="6" spans="1:4" s="106" customFormat="1" ht="12.75" customHeight="1" thickBot="1">
      <c r="A6" s="369">
        <v>1</v>
      </c>
      <c r="B6" s="370">
        <v>2</v>
      </c>
      <c r="C6" s="370">
        <v>3</v>
      </c>
      <c r="D6" s="371">
        <v>4</v>
      </c>
    </row>
    <row r="7" spans="1:4" s="106" customFormat="1" ht="15.75" customHeight="1" thickBot="1">
      <c r="A7" s="414"/>
      <c r="B7" s="415"/>
      <c r="C7" s="415" t="s">
        <v>49</v>
      </c>
      <c r="D7" s="416"/>
    </row>
    <row r="8" spans="1:4" s="157" customFormat="1" ht="12" customHeight="1" thickBot="1">
      <c r="A8" s="369" t="s">
        <v>3</v>
      </c>
      <c r="B8" s="417"/>
      <c r="C8" s="418" t="s">
        <v>456</v>
      </c>
      <c r="D8" s="220">
        <f>SUM(D9:D16)</f>
        <v>0</v>
      </c>
    </row>
    <row r="9" spans="1:4" s="157" customFormat="1" ht="12" customHeight="1">
      <c r="A9" s="422"/>
      <c r="B9" s="420" t="s">
        <v>126</v>
      </c>
      <c r="C9" s="14" t="s">
        <v>256</v>
      </c>
      <c r="D9" s="564"/>
    </row>
    <row r="10" spans="1:4" s="157" customFormat="1" ht="12" customHeight="1">
      <c r="A10" s="419"/>
      <c r="B10" s="420" t="s">
        <v>127</v>
      </c>
      <c r="C10" s="10" t="s">
        <v>257</v>
      </c>
      <c r="D10" s="559"/>
    </row>
    <row r="11" spans="1:4" s="157" customFormat="1" ht="12" customHeight="1">
      <c r="A11" s="419"/>
      <c r="B11" s="420" t="s">
        <v>128</v>
      </c>
      <c r="C11" s="10" t="s">
        <v>258</v>
      </c>
      <c r="D11" s="559"/>
    </row>
    <row r="12" spans="1:4" s="157" customFormat="1" ht="12" customHeight="1">
      <c r="A12" s="419"/>
      <c r="B12" s="420" t="s">
        <v>129</v>
      </c>
      <c r="C12" s="10" t="s">
        <v>259</v>
      </c>
      <c r="D12" s="559"/>
    </row>
    <row r="13" spans="1:4" s="157" customFormat="1" ht="12" customHeight="1">
      <c r="A13" s="419"/>
      <c r="B13" s="420" t="s">
        <v>192</v>
      </c>
      <c r="C13" s="9" t="s">
        <v>260</v>
      </c>
      <c r="D13" s="559"/>
    </row>
    <row r="14" spans="1:4" s="157" customFormat="1" ht="12" customHeight="1">
      <c r="A14" s="424"/>
      <c r="B14" s="420" t="s">
        <v>130</v>
      </c>
      <c r="C14" s="10" t="s">
        <v>261</v>
      </c>
      <c r="D14" s="565"/>
    </row>
    <row r="15" spans="1:4" s="158" customFormat="1" ht="12" customHeight="1">
      <c r="A15" s="419"/>
      <c r="B15" s="420" t="s">
        <v>131</v>
      </c>
      <c r="C15" s="10" t="s">
        <v>457</v>
      </c>
      <c r="D15" s="559"/>
    </row>
    <row r="16" spans="1:4" s="158" customFormat="1" ht="12" customHeight="1" thickBot="1">
      <c r="A16" s="425"/>
      <c r="B16" s="426" t="s">
        <v>142</v>
      </c>
      <c r="C16" s="9" t="s">
        <v>413</v>
      </c>
      <c r="D16" s="308"/>
    </row>
    <row r="17" spans="1:4" s="157" customFormat="1" ht="12" customHeight="1" thickBot="1">
      <c r="A17" s="369" t="s">
        <v>4</v>
      </c>
      <c r="B17" s="417"/>
      <c r="C17" s="418" t="s">
        <v>458</v>
      </c>
      <c r="D17" s="220">
        <f>SUM(D18:D21)</f>
        <v>0</v>
      </c>
    </row>
    <row r="18" spans="1:4" s="158" customFormat="1" ht="12" customHeight="1">
      <c r="A18" s="419"/>
      <c r="B18" s="420" t="s">
        <v>132</v>
      </c>
      <c r="C18" s="12" t="s">
        <v>150</v>
      </c>
      <c r="D18" s="559"/>
    </row>
    <row r="19" spans="1:4" s="158" customFormat="1" ht="12" customHeight="1">
      <c r="A19" s="419"/>
      <c r="B19" s="420" t="s">
        <v>133</v>
      </c>
      <c r="C19" s="10" t="s">
        <v>151</v>
      </c>
      <c r="D19" s="559"/>
    </row>
    <row r="20" spans="1:4" s="158" customFormat="1" ht="12" customHeight="1">
      <c r="A20" s="419"/>
      <c r="B20" s="420" t="s">
        <v>134</v>
      </c>
      <c r="C20" s="10" t="s">
        <v>459</v>
      </c>
      <c r="D20" s="559"/>
    </row>
    <row r="21" spans="1:4" s="158" customFormat="1" ht="12" customHeight="1" thickBot="1">
      <c r="A21" s="419"/>
      <c r="B21" s="420" t="s">
        <v>135</v>
      </c>
      <c r="C21" s="10" t="s">
        <v>152</v>
      </c>
      <c r="D21" s="559"/>
    </row>
    <row r="22" spans="1:4" s="158" customFormat="1" ht="12" customHeight="1" thickBot="1">
      <c r="A22" s="377" t="s">
        <v>5</v>
      </c>
      <c r="B22" s="195"/>
      <c r="C22" s="195" t="s">
        <v>460</v>
      </c>
      <c r="D22" s="300"/>
    </row>
    <row r="23" spans="1:4" s="157" customFormat="1" ht="12" customHeight="1" thickBot="1">
      <c r="A23" s="377" t="s">
        <v>6</v>
      </c>
      <c r="B23" s="417"/>
      <c r="C23" s="195" t="s">
        <v>461</v>
      </c>
      <c r="D23" s="300"/>
    </row>
    <row r="24" spans="1:4" s="157" customFormat="1" ht="12" customHeight="1" thickBot="1">
      <c r="A24" s="369" t="s">
        <v>7</v>
      </c>
      <c r="B24" s="305"/>
      <c r="C24" s="195" t="s">
        <v>462</v>
      </c>
      <c r="D24" s="560">
        <f>+D25+D26</f>
        <v>0</v>
      </c>
    </row>
    <row r="25" spans="1:4" s="157" customFormat="1" ht="12" customHeight="1">
      <c r="A25" s="422"/>
      <c r="B25" s="301" t="s">
        <v>110</v>
      </c>
      <c r="C25" s="261" t="s">
        <v>94</v>
      </c>
      <c r="D25" s="555"/>
    </row>
    <row r="26" spans="1:4" s="157" customFormat="1" ht="12" customHeight="1" thickBot="1">
      <c r="A26" s="428"/>
      <c r="B26" s="303" t="s">
        <v>111</v>
      </c>
      <c r="C26" s="263" t="s">
        <v>463</v>
      </c>
      <c r="D26" s="556"/>
    </row>
    <row r="27" spans="1:4" s="158" customFormat="1" ht="12" customHeight="1" thickBot="1">
      <c r="A27" s="436" t="s">
        <v>8</v>
      </c>
      <c r="B27" s="437"/>
      <c r="C27" s="195" t="s">
        <v>464</v>
      </c>
      <c r="D27" s="300"/>
    </row>
    <row r="28" spans="1:4" s="158" customFormat="1" ht="15" customHeight="1" thickBot="1">
      <c r="A28" s="436" t="s">
        <v>9</v>
      </c>
      <c r="B28" s="441"/>
      <c r="C28" s="442" t="s">
        <v>465</v>
      </c>
      <c r="D28" s="560">
        <f>SUM(D8,D17,D22,D23,D24,D27)</f>
        <v>0</v>
      </c>
    </row>
    <row r="29" spans="1:4" s="158" customFormat="1" ht="15" customHeight="1">
      <c r="A29" s="444"/>
      <c r="B29" s="444"/>
      <c r="C29" s="445"/>
      <c r="D29" s="446"/>
    </row>
    <row r="30" spans="1:4" ht="13.5" thickBot="1">
      <c r="A30" s="447"/>
      <c r="B30" s="448"/>
      <c r="C30" s="448"/>
      <c r="D30" s="448"/>
    </row>
    <row r="31" spans="1:4" s="106" customFormat="1" ht="16.5" customHeight="1" thickBot="1">
      <c r="A31" s="449"/>
      <c r="B31" s="450"/>
      <c r="C31" s="451" t="s">
        <v>55</v>
      </c>
      <c r="D31" s="452"/>
    </row>
    <row r="32" spans="1:4" s="159" customFormat="1" ht="12" customHeight="1" thickBot="1">
      <c r="A32" s="377" t="s">
        <v>3</v>
      </c>
      <c r="B32" s="26"/>
      <c r="C32" s="43" t="s">
        <v>330</v>
      </c>
      <c r="D32" s="220">
        <f>SUM(D33:D37)</f>
        <v>0</v>
      </c>
    </row>
    <row r="33" spans="1:4" ht="12" customHeight="1">
      <c r="A33" s="453"/>
      <c r="B33" s="299" t="s">
        <v>126</v>
      </c>
      <c r="C33" s="12" t="s">
        <v>34</v>
      </c>
      <c r="D33" s="234"/>
    </row>
    <row r="34" spans="1:4" ht="12" customHeight="1">
      <c r="A34" s="454"/>
      <c r="B34" s="281" t="s">
        <v>127</v>
      </c>
      <c r="C34" s="10" t="s">
        <v>331</v>
      </c>
      <c r="D34" s="559"/>
    </row>
    <row r="35" spans="1:4" ht="12" customHeight="1">
      <c r="A35" s="454"/>
      <c r="B35" s="281" t="s">
        <v>128</v>
      </c>
      <c r="C35" s="10" t="s">
        <v>180</v>
      </c>
      <c r="D35" s="559"/>
    </row>
    <row r="36" spans="1:4" ht="12" customHeight="1">
      <c r="A36" s="454"/>
      <c r="B36" s="281" t="s">
        <v>129</v>
      </c>
      <c r="C36" s="10" t="s">
        <v>332</v>
      </c>
      <c r="D36" s="559"/>
    </row>
    <row r="37" spans="1:4" ht="12" customHeight="1" thickBot="1">
      <c r="A37" s="454"/>
      <c r="B37" s="281" t="s">
        <v>141</v>
      </c>
      <c r="C37" s="10" t="s">
        <v>333</v>
      </c>
      <c r="D37" s="559"/>
    </row>
    <row r="38" spans="1:4" ht="12" customHeight="1" thickBot="1">
      <c r="A38" s="377" t="s">
        <v>4</v>
      </c>
      <c r="B38" s="26"/>
      <c r="C38" s="43" t="s">
        <v>466</v>
      </c>
      <c r="D38" s="220">
        <f>SUM(D39:D42)</f>
        <v>0</v>
      </c>
    </row>
    <row r="39" spans="1:4" s="159" customFormat="1" ht="12" customHeight="1">
      <c r="A39" s="453"/>
      <c r="B39" s="299" t="s">
        <v>132</v>
      </c>
      <c r="C39" s="12" t="s">
        <v>336</v>
      </c>
      <c r="D39" s="234"/>
    </row>
    <row r="40" spans="1:4" ht="12" customHeight="1">
      <c r="A40" s="454"/>
      <c r="B40" s="281" t="s">
        <v>133</v>
      </c>
      <c r="C40" s="10" t="s">
        <v>337</v>
      </c>
      <c r="D40" s="559"/>
    </row>
    <row r="41" spans="1:4" ht="12" customHeight="1">
      <c r="A41" s="454"/>
      <c r="B41" s="281" t="s">
        <v>136</v>
      </c>
      <c r="C41" s="10" t="s">
        <v>344</v>
      </c>
      <c r="D41" s="559"/>
    </row>
    <row r="42" spans="1:4" ht="12" customHeight="1" thickBot="1">
      <c r="A42" s="454"/>
      <c r="B42" s="281" t="s">
        <v>153</v>
      </c>
      <c r="C42" s="10" t="s">
        <v>56</v>
      </c>
      <c r="D42" s="559"/>
    </row>
    <row r="43" spans="1:4" ht="12" customHeight="1" thickBot="1">
      <c r="A43" s="377" t="s">
        <v>5</v>
      </c>
      <c r="B43" s="26"/>
      <c r="C43" s="43" t="s">
        <v>468</v>
      </c>
      <c r="D43" s="300"/>
    </row>
    <row r="44" spans="1:4" ht="15" customHeight="1" thickBot="1">
      <c r="A44" s="377" t="s">
        <v>6</v>
      </c>
      <c r="B44" s="430"/>
      <c r="C44" s="456" t="s">
        <v>469</v>
      </c>
      <c r="D44" s="220">
        <f>+D32+D38+D43</f>
        <v>0</v>
      </c>
    </row>
    <row r="45" spans="1:4" ht="13.5" thickBot="1">
      <c r="A45" s="457"/>
      <c r="B45" s="458"/>
      <c r="C45" s="458"/>
      <c r="D45" s="458"/>
    </row>
    <row r="46" spans="1:4" ht="15" customHeight="1" thickBot="1">
      <c r="A46" s="459" t="s">
        <v>454</v>
      </c>
      <c r="B46" s="460"/>
      <c r="C46" s="461"/>
      <c r="D46" s="188"/>
    </row>
    <row r="47" spans="1:4" ht="14.25" customHeight="1" thickBot="1">
      <c r="A47" s="459" t="s">
        <v>455</v>
      </c>
      <c r="B47" s="460"/>
      <c r="C47" s="461"/>
      <c r="D47" s="188"/>
    </row>
  </sheetData>
  <sheetProtection sheet="1" objects="1" scenarios="1"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D47"/>
  <sheetViews>
    <sheetView workbookViewId="0" topLeftCell="A1">
      <selection activeCell="F33" sqref="F33"/>
    </sheetView>
  </sheetViews>
  <sheetFormatPr defaultColWidth="9.00390625" defaultRowHeight="12.75"/>
  <cols>
    <col min="1" max="1" width="9.625" style="4" customWidth="1"/>
    <col min="2" max="2" width="9.625" style="5" customWidth="1"/>
    <col min="3" max="3" width="72.00390625" style="5" customWidth="1"/>
    <col min="4" max="4" width="25.00390625" style="5" customWidth="1"/>
    <col min="5" max="16384" width="9.375" style="5" customWidth="1"/>
  </cols>
  <sheetData>
    <row r="1" spans="1:4" s="3" customFormat="1" ht="21" customHeight="1" thickBot="1">
      <c r="A1" s="404"/>
      <c r="B1" s="405"/>
      <c r="C1" s="467"/>
      <c r="D1" s="465" t="s">
        <v>471</v>
      </c>
    </row>
    <row r="2" spans="1:4" s="155" customFormat="1" ht="25.5" customHeight="1">
      <c r="A2" s="685" t="s">
        <v>437</v>
      </c>
      <c r="B2" s="686"/>
      <c r="C2" s="462" t="s">
        <v>474</v>
      </c>
      <c r="D2" s="468" t="s">
        <v>64</v>
      </c>
    </row>
    <row r="3" spans="1:4" s="155" customFormat="1" ht="16.5" thickBot="1">
      <c r="A3" s="408" t="s">
        <v>436</v>
      </c>
      <c r="B3" s="409"/>
      <c r="C3" s="469" t="s">
        <v>472</v>
      </c>
      <c r="D3" s="470"/>
    </row>
    <row r="4" spans="1:4" s="156" customFormat="1" ht="15.75" customHeight="1" thickBot="1">
      <c r="A4" s="410"/>
      <c r="B4" s="410"/>
      <c r="C4" s="410"/>
      <c r="D4" s="411" t="s">
        <v>46</v>
      </c>
    </row>
    <row r="5" spans="1:4" ht="13.5" thickBot="1">
      <c r="A5" s="687" t="s">
        <v>438</v>
      </c>
      <c r="B5" s="688"/>
      <c r="C5" s="412" t="s">
        <v>47</v>
      </c>
      <c r="D5" s="413" t="s">
        <v>48</v>
      </c>
    </row>
    <row r="6" spans="1:4" s="106" customFormat="1" ht="12.75" customHeight="1" thickBot="1">
      <c r="A6" s="369">
        <v>1</v>
      </c>
      <c r="B6" s="370">
        <v>2</v>
      </c>
      <c r="C6" s="370">
        <v>3</v>
      </c>
      <c r="D6" s="371">
        <v>4</v>
      </c>
    </row>
    <row r="7" spans="1:4" s="106" customFormat="1" ht="15.75" customHeight="1" thickBot="1">
      <c r="A7" s="414"/>
      <c r="B7" s="415"/>
      <c r="C7" s="415" t="s">
        <v>49</v>
      </c>
      <c r="D7" s="416"/>
    </row>
    <row r="8" spans="1:4" s="157" customFormat="1" ht="12" customHeight="1" thickBot="1">
      <c r="A8" s="369" t="s">
        <v>3</v>
      </c>
      <c r="B8" s="417"/>
      <c r="C8" s="418" t="s">
        <v>456</v>
      </c>
      <c r="D8" s="220">
        <f>SUM(D9:D16)</f>
        <v>0</v>
      </c>
    </row>
    <row r="9" spans="1:4" s="157" customFormat="1" ht="12" customHeight="1">
      <c r="A9" s="422"/>
      <c r="B9" s="420" t="s">
        <v>126</v>
      </c>
      <c r="C9" s="14" t="s">
        <v>256</v>
      </c>
      <c r="D9" s="564"/>
    </row>
    <row r="10" spans="1:4" s="157" customFormat="1" ht="12" customHeight="1">
      <c r="A10" s="419"/>
      <c r="B10" s="420" t="s">
        <v>127</v>
      </c>
      <c r="C10" s="10" t="s">
        <v>257</v>
      </c>
      <c r="D10" s="559"/>
    </row>
    <row r="11" spans="1:4" s="157" customFormat="1" ht="12" customHeight="1">
      <c r="A11" s="419"/>
      <c r="B11" s="420" t="s">
        <v>128</v>
      </c>
      <c r="C11" s="10" t="s">
        <v>258</v>
      </c>
      <c r="D11" s="559"/>
    </row>
    <row r="12" spans="1:4" s="157" customFormat="1" ht="12" customHeight="1">
      <c r="A12" s="419"/>
      <c r="B12" s="420" t="s">
        <v>129</v>
      </c>
      <c r="C12" s="10" t="s">
        <v>259</v>
      </c>
      <c r="D12" s="559"/>
    </row>
    <row r="13" spans="1:4" s="157" customFormat="1" ht="12" customHeight="1">
      <c r="A13" s="419"/>
      <c r="B13" s="420" t="s">
        <v>192</v>
      </c>
      <c r="C13" s="9" t="s">
        <v>260</v>
      </c>
      <c r="D13" s="559"/>
    </row>
    <row r="14" spans="1:4" s="157" customFormat="1" ht="12" customHeight="1">
      <c r="A14" s="424"/>
      <c r="B14" s="420" t="s">
        <v>130</v>
      </c>
      <c r="C14" s="10" t="s">
        <v>261</v>
      </c>
      <c r="D14" s="565"/>
    </row>
    <row r="15" spans="1:4" s="158" customFormat="1" ht="12" customHeight="1">
      <c r="A15" s="419"/>
      <c r="B15" s="420" t="s">
        <v>131</v>
      </c>
      <c r="C15" s="10" t="s">
        <v>457</v>
      </c>
      <c r="D15" s="559"/>
    </row>
    <row r="16" spans="1:4" s="158" customFormat="1" ht="12" customHeight="1" thickBot="1">
      <c r="A16" s="425"/>
      <c r="B16" s="426" t="s">
        <v>142</v>
      </c>
      <c r="C16" s="9" t="s">
        <v>413</v>
      </c>
      <c r="D16" s="308"/>
    </row>
    <row r="17" spans="1:4" s="157" customFormat="1" ht="12" customHeight="1" thickBot="1">
      <c r="A17" s="369" t="s">
        <v>4</v>
      </c>
      <c r="B17" s="417"/>
      <c r="C17" s="418" t="s">
        <v>458</v>
      </c>
      <c r="D17" s="220">
        <f>SUM(D18:D21)</f>
        <v>0</v>
      </c>
    </row>
    <row r="18" spans="1:4" s="158" customFormat="1" ht="12" customHeight="1">
      <c r="A18" s="419"/>
      <c r="B18" s="420" t="s">
        <v>132</v>
      </c>
      <c r="C18" s="12" t="s">
        <v>150</v>
      </c>
      <c r="D18" s="559"/>
    </row>
    <row r="19" spans="1:4" s="158" customFormat="1" ht="12" customHeight="1">
      <c r="A19" s="419"/>
      <c r="B19" s="420" t="s">
        <v>133</v>
      </c>
      <c r="C19" s="10" t="s">
        <v>151</v>
      </c>
      <c r="D19" s="559"/>
    </row>
    <row r="20" spans="1:4" s="158" customFormat="1" ht="12" customHeight="1">
      <c r="A20" s="419"/>
      <c r="B20" s="420" t="s">
        <v>134</v>
      </c>
      <c r="C20" s="10" t="s">
        <v>459</v>
      </c>
      <c r="D20" s="559"/>
    </row>
    <row r="21" spans="1:4" s="158" customFormat="1" ht="12" customHeight="1" thickBot="1">
      <c r="A21" s="419"/>
      <c r="B21" s="420" t="s">
        <v>135</v>
      </c>
      <c r="C21" s="10" t="s">
        <v>152</v>
      </c>
      <c r="D21" s="559"/>
    </row>
    <row r="22" spans="1:4" s="158" customFormat="1" ht="12" customHeight="1" thickBot="1">
      <c r="A22" s="377" t="s">
        <v>5</v>
      </c>
      <c r="B22" s="195"/>
      <c r="C22" s="195" t="s">
        <v>460</v>
      </c>
      <c r="D22" s="300"/>
    </row>
    <row r="23" spans="1:4" s="157" customFormat="1" ht="12" customHeight="1" thickBot="1">
      <c r="A23" s="377" t="s">
        <v>6</v>
      </c>
      <c r="B23" s="417"/>
      <c r="C23" s="195" t="s">
        <v>461</v>
      </c>
      <c r="D23" s="300"/>
    </row>
    <row r="24" spans="1:4" s="157" customFormat="1" ht="12" customHeight="1" thickBot="1">
      <c r="A24" s="369" t="s">
        <v>7</v>
      </c>
      <c r="B24" s="305"/>
      <c r="C24" s="195" t="s">
        <v>462</v>
      </c>
      <c r="D24" s="560">
        <f>+D25+D26</f>
        <v>0</v>
      </c>
    </row>
    <row r="25" spans="1:4" s="157" customFormat="1" ht="12" customHeight="1">
      <c r="A25" s="422"/>
      <c r="B25" s="301" t="s">
        <v>110</v>
      </c>
      <c r="C25" s="261" t="s">
        <v>94</v>
      </c>
      <c r="D25" s="555"/>
    </row>
    <row r="26" spans="1:4" s="157" customFormat="1" ht="12" customHeight="1" thickBot="1">
      <c r="A26" s="428"/>
      <c r="B26" s="303" t="s">
        <v>111</v>
      </c>
      <c r="C26" s="263" t="s">
        <v>463</v>
      </c>
      <c r="D26" s="556"/>
    </row>
    <row r="27" spans="1:4" s="158" customFormat="1" ht="12" customHeight="1" thickBot="1">
      <c r="A27" s="436" t="s">
        <v>8</v>
      </c>
      <c r="B27" s="437"/>
      <c r="C27" s="195" t="s">
        <v>464</v>
      </c>
      <c r="D27" s="300"/>
    </row>
    <row r="28" spans="1:4" s="158" customFormat="1" ht="15" customHeight="1" thickBot="1">
      <c r="A28" s="436" t="s">
        <v>9</v>
      </c>
      <c r="B28" s="441"/>
      <c r="C28" s="442" t="s">
        <v>465</v>
      </c>
      <c r="D28" s="560">
        <f>SUM(D8,D17,D22,D23,D24,D27)</f>
        <v>0</v>
      </c>
    </row>
    <row r="29" spans="1:4" s="158" customFormat="1" ht="15" customHeight="1">
      <c r="A29" s="444"/>
      <c r="B29" s="444"/>
      <c r="C29" s="445"/>
      <c r="D29" s="446"/>
    </row>
    <row r="30" spans="1:4" ht="13.5" thickBot="1">
      <c r="A30" s="447"/>
      <c r="B30" s="448"/>
      <c r="C30" s="448"/>
      <c r="D30" s="448"/>
    </row>
    <row r="31" spans="1:4" s="106" customFormat="1" ht="16.5" customHeight="1" thickBot="1">
      <c r="A31" s="449"/>
      <c r="B31" s="450"/>
      <c r="C31" s="451" t="s">
        <v>55</v>
      </c>
      <c r="D31" s="452"/>
    </row>
    <row r="32" spans="1:4" s="159" customFormat="1" ht="12" customHeight="1" thickBot="1">
      <c r="A32" s="377" t="s">
        <v>3</v>
      </c>
      <c r="B32" s="26"/>
      <c r="C32" s="43" t="s">
        <v>330</v>
      </c>
      <c r="D32" s="220">
        <f>SUM(D33:D37)</f>
        <v>0</v>
      </c>
    </row>
    <row r="33" spans="1:4" ht="12" customHeight="1">
      <c r="A33" s="453"/>
      <c r="B33" s="299" t="s">
        <v>126</v>
      </c>
      <c r="C33" s="12" t="s">
        <v>34</v>
      </c>
      <c r="D33" s="234"/>
    </row>
    <row r="34" spans="1:4" ht="12" customHeight="1">
      <c r="A34" s="454"/>
      <c r="B34" s="281" t="s">
        <v>127</v>
      </c>
      <c r="C34" s="10" t="s">
        <v>331</v>
      </c>
      <c r="D34" s="559"/>
    </row>
    <row r="35" spans="1:4" ht="12" customHeight="1">
      <c r="A35" s="454"/>
      <c r="B35" s="281" t="s">
        <v>128</v>
      </c>
      <c r="C35" s="10" t="s">
        <v>180</v>
      </c>
      <c r="D35" s="559"/>
    </row>
    <row r="36" spans="1:4" ht="12" customHeight="1">
      <c r="A36" s="454"/>
      <c r="B36" s="281" t="s">
        <v>129</v>
      </c>
      <c r="C36" s="10" t="s">
        <v>332</v>
      </c>
      <c r="D36" s="559"/>
    </row>
    <row r="37" spans="1:4" ht="12" customHeight="1" thickBot="1">
      <c r="A37" s="454"/>
      <c r="B37" s="281" t="s">
        <v>141</v>
      </c>
      <c r="C37" s="10" t="s">
        <v>333</v>
      </c>
      <c r="D37" s="559"/>
    </row>
    <row r="38" spans="1:4" ht="12" customHeight="1" thickBot="1">
      <c r="A38" s="377" t="s">
        <v>4</v>
      </c>
      <c r="B38" s="26"/>
      <c r="C38" s="43" t="s">
        <v>466</v>
      </c>
      <c r="D38" s="220">
        <f>SUM(D39:D42)</f>
        <v>0</v>
      </c>
    </row>
    <row r="39" spans="1:4" s="159" customFormat="1" ht="12" customHeight="1">
      <c r="A39" s="453"/>
      <c r="B39" s="299" t="s">
        <v>132</v>
      </c>
      <c r="C39" s="12" t="s">
        <v>336</v>
      </c>
      <c r="D39" s="234"/>
    </row>
    <row r="40" spans="1:4" ht="12" customHeight="1">
      <c r="A40" s="454"/>
      <c r="B40" s="281" t="s">
        <v>133</v>
      </c>
      <c r="C40" s="10" t="s">
        <v>337</v>
      </c>
      <c r="D40" s="559"/>
    </row>
    <row r="41" spans="1:4" ht="12" customHeight="1">
      <c r="A41" s="454"/>
      <c r="B41" s="281" t="s">
        <v>136</v>
      </c>
      <c r="C41" s="10" t="s">
        <v>344</v>
      </c>
      <c r="D41" s="559"/>
    </row>
    <row r="42" spans="1:4" ht="12" customHeight="1" thickBot="1">
      <c r="A42" s="454"/>
      <c r="B42" s="281" t="s">
        <v>153</v>
      </c>
      <c r="C42" s="10" t="s">
        <v>56</v>
      </c>
      <c r="D42" s="559"/>
    </row>
    <row r="43" spans="1:4" ht="12" customHeight="1" thickBot="1">
      <c r="A43" s="377" t="s">
        <v>5</v>
      </c>
      <c r="B43" s="26"/>
      <c r="C43" s="43" t="s">
        <v>468</v>
      </c>
      <c r="D43" s="300"/>
    </row>
    <row r="44" spans="1:4" ht="15" customHeight="1" thickBot="1">
      <c r="A44" s="377" t="s">
        <v>6</v>
      </c>
      <c r="B44" s="430"/>
      <c r="C44" s="456" t="s">
        <v>469</v>
      </c>
      <c r="D44" s="220">
        <f>+D32+D38+D43</f>
        <v>0</v>
      </c>
    </row>
    <row r="45" spans="1:4" ht="13.5" thickBot="1">
      <c r="A45" s="457"/>
      <c r="B45" s="458"/>
      <c r="C45" s="458"/>
      <c r="D45" s="458"/>
    </row>
    <row r="46" spans="1:4" ht="15" customHeight="1" thickBot="1">
      <c r="A46" s="459" t="s">
        <v>454</v>
      </c>
      <c r="B46" s="460"/>
      <c r="C46" s="461"/>
      <c r="D46" s="188"/>
    </row>
    <row r="47" spans="1:4" ht="14.25" customHeight="1" thickBot="1">
      <c r="A47" s="459" t="s">
        <v>455</v>
      </c>
      <c r="B47" s="460"/>
      <c r="C47" s="461"/>
      <c r="D47" s="188"/>
    </row>
  </sheetData>
  <sheetProtection sheet="1" objects="1" scenarios="1"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2:G25"/>
  <sheetViews>
    <sheetView workbookViewId="0" topLeftCell="A1">
      <selection activeCell="G25" sqref="G25"/>
    </sheetView>
  </sheetViews>
  <sheetFormatPr defaultColWidth="9.00390625" defaultRowHeight="12.75"/>
  <cols>
    <col min="1" max="1" width="5.50390625" style="77" customWidth="1"/>
    <col min="2" max="2" width="33.125" style="77" customWidth="1"/>
    <col min="3" max="3" width="12.375" style="77" customWidth="1"/>
    <col min="4" max="4" width="11.50390625" style="77" customWidth="1"/>
    <col min="5" max="5" width="11.375" style="77" customWidth="1"/>
    <col min="6" max="6" width="11.00390625" style="77" customWidth="1"/>
    <col min="7" max="7" width="14.375" style="77" customWidth="1"/>
    <col min="8" max="16384" width="9.375" style="77" customWidth="1"/>
  </cols>
  <sheetData>
    <row r="2" spans="1:7" s="317" customFormat="1" ht="27" customHeight="1">
      <c r="A2" s="315" t="s">
        <v>493</v>
      </c>
      <c r="B2" s="316"/>
      <c r="C2" s="689" t="s">
        <v>494</v>
      </c>
      <c r="D2" s="689"/>
      <c r="E2" s="689"/>
      <c r="F2" s="689"/>
      <c r="G2" s="689"/>
    </row>
    <row r="3" spans="1:7" s="317" customFormat="1" ht="15.75">
      <c r="A3" s="316"/>
      <c r="B3" s="316"/>
      <c r="C3" s="316"/>
      <c r="D3" s="316"/>
      <c r="E3" s="316"/>
      <c r="F3" s="316"/>
      <c r="G3" s="316"/>
    </row>
    <row r="4" spans="1:7" s="317" customFormat="1" ht="24.75" customHeight="1">
      <c r="A4" s="315" t="s">
        <v>495</v>
      </c>
      <c r="B4" s="316"/>
      <c r="C4" s="689" t="s">
        <v>494</v>
      </c>
      <c r="D4" s="689"/>
      <c r="E4" s="689"/>
      <c r="F4" s="689"/>
      <c r="G4" s="316"/>
    </row>
    <row r="5" spans="1:7" s="318" customFormat="1" ht="12.75">
      <c r="A5" s="389"/>
      <c r="B5" s="389"/>
      <c r="C5" s="389"/>
      <c r="D5" s="389"/>
      <c r="E5" s="389"/>
      <c r="F5" s="389"/>
      <c r="G5" s="389"/>
    </row>
    <row r="6" spans="1:7" s="319" customFormat="1" ht="15" customHeight="1">
      <c r="A6" s="486" t="s">
        <v>496</v>
      </c>
      <c r="B6" s="485"/>
      <c r="C6" s="485"/>
      <c r="D6" s="471"/>
      <c r="E6" s="471"/>
      <c r="F6" s="471"/>
      <c r="G6" s="471"/>
    </row>
    <row r="7" spans="1:7" s="319" customFormat="1" ht="15" customHeight="1" thickBot="1">
      <c r="A7" s="486" t="s">
        <v>497</v>
      </c>
      <c r="B7" s="471"/>
      <c r="C7" s="471"/>
      <c r="D7" s="471"/>
      <c r="E7" s="471"/>
      <c r="F7" s="471"/>
      <c r="G7" s="471"/>
    </row>
    <row r="8" spans="1:7" s="135" customFormat="1" ht="42" customHeight="1" thickBot="1">
      <c r="A8" s="366" t="s">
        <v>1</v>
      </c>
      <c r="B8" s="367" t="s">
        <v>498</v>
      </c>
      <c r="C8" s="367" t="s">
        <v>499</v>
      </c>
      <c r="D8" s="367" t="s">
        <v>500</v>
      </c>
      <c r="E8" s="367" t="s">
        <v>501</v>
      </c>
      <c r="F8" s="367" t="s">
        <v>502</v>
      </c>
      <c r="G8" s="368" t="s">
        <v>42</v>
      </c>
    </row>
    <row r="9" spans="1:7" ht="24" customHeight="1">
      <c r="A9" s="472" t="s">
        <v>3</v>
      </c>
      <c r="B9" s="375" t="s">
        <v>503</v>
      </c>
      <c r="C9" s="320"/>
      <c r="D9" s="320"/>
      <c r="E9" s="320"/>
      <c r="F9" s="320"/>
      <c r="G9" s="473">
        <f>SUM(C9:F9)</f>
        <v>0</v>
      </c>
    </row>
    <row r="10" spans="1:7" ht="24" customHeight="1">
      <c r="A10" s="474" t="s">
        <v>4</v>
      </c>
      <c r="B10" s="376" t="s">
        <v>504</v>
      </c>
      <c r="C10" s="321"/>
      <c r="D10" s="321"/>
      <c r="E10" s="321"/>
      <c r="F10" s="321"/>
      <c r="G10" s="475">
        <f aca="true" t="shared" si="0" ref="G10:G15">SUM(C10:F10)</f>
        <v>0</v>
      </c>
    </row>
    <row r="11" spans="1:7" ht="24" customHeight="1">
      <c r="A11" s="474" t="s">
        <v>5</v>
      </c>
      <c r="B11" s="376" t="s">
        <v>505</v>
      </c>
      <c r="C11" s="321"/>
      <c r="D11" s="321"/>
      <c r="E11" s="321"/>
      <c r="F11" s="321"/>
      <c r="G11" s="475">
        <f t="shared" si="0"/>
        <v>0</v>
      </c>
    </row>
    <row r="12" spans="1:7" ht="24" customHeight="1">
      <c r="A12" s="474" t="s">
        <v>6</v>
      </c>
      <c r="B12" s="376" t="s">
        <v>506</v>
      </c>
      <c r="C12" s="321"/>
      <c r="D12" s="321"/>
      <c r="E12" s="321"/>
      <c r="F12" s="321"/>
      <c r="G12" s="475">
        <f t="shared" si="0"/>
        <v>0</v>
      </c>
    </row>
    <row r="13" spans="1:7" ht="24" customHeight="1">
      <c r="A13" s="474" t="s">
        <v>7</v>
      </c>
      <c r="B13" s="376" t="s">
        <v>507</v>
      </c>
      <c r="C13" s="321"/>
      <c r="D13" s="321"/>
      <c r="E13" s="321"/>
      <c r="F13" s="321"/>
      <c r="G13" s="475">
        <f t="shared" si="0"/>
        <v>0</v>
      </c>
    </row>
    <row r="14" spans="1:7" ht="24" customHeight="1" thickBot="1">
      <c r="A14" s="476" t="s">
        <v>8</v>
      </c>
      <c r="B14" s="477" t="s">
        <v>508</v>
      </c>
      <c r="C14" s="322"/>
      <c r="D14" s="322"/>
      <c r="E14" s="322"/>
      <c r="F14" s="322"/>
      <c r="G14" s="478">
        <f t="shared" si="0"/>
        <v>0</v>
      </c>
    </row>
    <row r="15" spans="1:7" s="323" customFormat="1" ht="24" customHeight="1" thickBot="1">
      <c r="A15" s="479" t="s">
        <v>9</v>
      </c>
      <c r="B15" s="480" t="s">
        <v>42</v>
      </c>
      <c r="C15" s="481">
        <f>SUM(C9:C14)</f>
        <v>0</v>
      </c>
      <c r="D15" s="481">
        <f>SUM(D9:D14)</f>
        <v>0</v>
      </c>
      <c r="E15" s="481">
        <f>SUM(E9:E14)</f>
        <v>0</v>
      </c>
      <c r="F15" s="481">
        <f>SUM(F9:F14)</f>
        <v>0</v>
      </c>
      <c r="G15" s="482">
        <f t="shared" si="0"/>
        <v>0</v>
      </c>
    </row>
    <row r="16" spans="1:7" s="318" customFormat="1" ht="12.75">
      <c r="A16" s="389"/>
      <c r="B16" s="389"/>
      <c r="C16" s="389"/>
      <c r="D16" s="389"/>
      <c r="E16" s="389"/>
      <c r="F16" s="389"/>
      <c r="G16" s="389"/>
    </row>
    <row r="17" spans="1:7" s="318" customFormat="1" ht="12.75">
      <c r="A17" s="389"/>
      <c r="B17" s="389"/>
      <c r="C17" s="389"/>
      <c r="D17" s="389"/>
      <c r="E17" s="389"/>
      <c r="F17" s="389"/>
      <c r="G17" s="389"/>
    </row>
    <row r="18" spans="1:7" s="318" customFormat="1" ht="12.75">
      <c r="A18" s="389"/>
      <c r="B18" s="389"/>
      <c r="C18" s="389"/>
      <c r="D18" s="389"/>
      <c r="E18" s="389"/>
      <c r="F18" s="389"/>
      <c r="G18" s="389"/>
    </row>
    <row r="19" spans="1:7" s="318" customFormat="1" ht="15.75">
      <c r="A19" s="317" t="s">
        <v>510</v>
      </c>
      <c r="B19" s="389"/>
      <c r="C19" s="389"/>
      <c r="D19" s="389"/>
      <c r="E19" s="389"/>
      <c r="F19" s="389"/>
      <c r="G19" s="389"/>
    </row>
    <row r="20" spans="1:7" s="318" customFormat="1" ht="12.75">
      <c r="A20" s="389"/>
      <c r="B20" s="389"/>
      <c r="C20" s="389"/>
      <c r="D20" s="389"/>
      <c r="E20" s="389"/>
      <c r="F20" s="389"/>
      <c r="G20" s="389"/>
    </row>
    <row r="21" spans="1:7" ht="12.75">
      <c r="A21" s="389"/>
      <c r="B21" s="389"/>
      <c r="C21" s="389"/>
      <c r="D21" s="389"/>
      <c r="E21" s="389"/>
      <c r="F21" s="389"/>
      <c r="G21" s="389"/>
    </row>
    <row r="22" spans="1:7" ht="12.75">
      <c r="A22" s="389"/>
      <c r="B22" s="389"/>
      <c r="C22" s="318"/>
      <c r="D22" s="318"/>
      <c r="E22" s="318"/>
      <c r="F22" s="318"/>
      <c r="G22" s="389"/>
    </row>
    <row r="23" spans="1:7" ht="13.5">
      <c r="A23" s="389"/>
      <c r="B23" s="389"/>
      <c r="C23" s="483"/>
      <c r="D23" s="484" t="s">
        <v>509</v>
      </c>
      <c r="E23" s="484"/>
      <c r="F23" s="483"/>
      <c r="G23" s="389"/>
    </row>
    <row r="24" spans="3:6" ht="13.5">
      <c r="C24" s="324"/>
      <c r="D24" s="325"/>
      <c r="E24" s="325"/>
      <c r="F24" s="324"/>
    </row>
    <row r="25" spans="3:6" ht="13.5">
      <c r="C25" s="324"/>
      <c r="D25" s="325"/>
      <c r="E25" s="325"/>
      <c r="F25" s="324"/>
    </row>
  </sheetData>
  <sheetProtection sheet="1" objects="1" scenarios="1"/>
  <mergeCells count="2">
    <mergeCell ref="C2:G2"/>
    <mergeCell ref="C4:F4"/>
  </mergeCells>
  <printOptions horizontalCentered="1"/>
  <pageMargins left="0.7874015748031497" right="0.7874015748031497" top="1.73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Adatszolgáltatás 
az elismert tartozásállományról&amp;R&amp;"Times New Roman CE,Félkövér dőlt"&amp;11 15. melléklet a ……/2012. (….) önkormányzati rendelethez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K131"/>
  <sheetViews>
    <sheetView view="pageLayout" zoomScaleNormal="120" zoomScaleSheetLayoutView="130" workbookViewId="0" topLeftCell="A1">
      <selection activeCell="C22" sqref="C22"/>
    </sheetView>
  </sheetViews>
  <sheetFormatPr defaultColWidth="9.00390625" defaultRowHeight="12.75"/>
  <cols>
    <col min="1" max="1" width="7.875" style="59" customWidth="1"/>
    <col min="2" max="2" width="73.50390625" style="59" customWidth="1"/>
    <col min="3" max="5" width="16.625" style="59" customWidth="1"/>
    <col min="6" max="6" width="9.00390625" style="59" customWidth="1"/>
    <col min="7" max="16384" width="9.375" style="59" customWidth="1"/>
  </cols>
  <sheetData>
    <row r="1" spans="1:5" ht="15.75" customHeight="1">
      <c r="A1" s="58" t="s">
        <v>0</v>
      </c>
      <c r="B1" s="58"/>
      <c r="C1" s="58"/>
      <c r="D1" s="58"/>
      <c r="E1" s="58"/>
    </row>
    <row r="2" spans="1:5" ht="15.75" customHeight="1" thickBot="1">
      <c r="A2" s="630" t="s">
        <v>201</v>
      </c>
      <c r="B2" s="630"/>
      <c r="C2" s="259"/>
      <c r="D2" s="259"/>
      <c r="E2" s="258"/>
    </row>
    <row r="3" spans="1:5" ht="37.5" customHeight="1" thickBot="1">
      <c r="A3" s="33" t="s">
        <v>76</v>
      </c>
      <c r="B3" s="34" t="s">
        <v>2</v>
      </c>
      <c r="C3" s="34" t="s">
        <v>484</v>
      </c>
      <c r="D3" s="34" t="s">
        <v>485</v>
      </c>
      <c r="E3" s="313" t="s">
        <v>245</v>
      </c>
    </row>
    <row r="4" spans="1:5" s="61" customFormat="1" ht="12" customHeight="1" thickBot="1">
      <c r="A4" s="50">
        <v>1</v>
      </c>
      <c r="B4" s="51">
        <v>2</v>
      </c>
      <c r="C4" s="51">
        <v>3</v>
      </c>
      <c r="D4" s="51">
        <v>4</v>
      </c>
      <c r="E4" s="314">
        <v>5</v>
      </c>
    </row>
    <row r="5" spans="1:5" s="2" customFormat="1" ht="12" customHeight="1" thickBot="1">
      <c r="A5" s="27" t="s">
        <v>3</v>
      </c>
      <c r="B5" s="28" t="s">
        <v>246</v>
      </c>
      <c r="C5" s="498">
        <f>+C6+C13+C22</f>
        <v>10893</v>
      </c>
      <c r="D5" s="498">
        <f>+D6+D13+D22</f>
        <v>10537</v>
      </c>
      <c r="E5" s="499">
        <f>+E6+E13+E22</f>
        <v>9498</v>
      </c>
    </row>
    <row r="6" spans="1:5" s="2" customFormat="1" ht="12" customHeight="1" thickBot="1">
      <c r="A6" s="25" t="s">
        <v>4</v>
      </c>
      <c r="B6" s="26" t="s">
        <v>247</v>
      </c>
      <c r="C6" s="500">
        <f>SUM(C7:C12)</f>
        <v>10527</v>
      </c>
      <c r="D6" s="500">
        <f>SUM(D7:D12)</f>
        <v>10130</v>
      </c>
      <c r="E6" s="501">
        <f>SUM(E7:E12)</f>
        <v>9198</v>
      </c>
    </row>
    <row r="7" spans="1:5" s="2" customFormat="1" ht="12" customHeight="1">
      <c r="A7" s="18" t="s">
        <v>132</v>
      </c>
      <c r="B7" s="10" t="s">
        <v>51</v>
      </c>
      <c r="C7" s="487">
        <v>1436</v>
      </c>
      <c r="D7" s="487">
        <v>1810</v>
      </c>
      <c r="E7" s="502">
        <v>1610</v>
      </c>
    </row>
    <row r="8" spans="1:5" s="2" customFormat="1" ht="12" customHeight="1">
      <c r="A8" s="18" t="s">
        <v>133</v>
      </c>
      <c r="B8" s="10" t="s">
        <v>93</v>
      </c>
      <c r="C8" s="487"/>
      <c r="D8" s="487"/>
      <c r="E8" s="502"/>
    </row>
    <row r="9" spans="1:5" s="2" customFormat="1" ht="12" customHeight="1">
      <c r="A9" s="18" t="s">
        <v>134</v>
      </c>
      <c r="B9" s="10" t="s">
        <v>52</v>
      </c>
      <c r="C9" s="487">
        <v>8610</v>
      </c>
      <c r="D9" s="487">
        <v>8122</v>
      </c>
      <c r="E9" s="502">
        <v>7408</v>
      </c>
    </row>
    <row r="10" spans="1:5" s="2" customFormat="1" ht="12" customHeight="1">
      <c r="A10" s="18" t="s">
        <v>135</v>
      </c>
      <c r="B10" s="10" t="s">
        <v>248</v>
      </c>
      <c r="C10" s="487">
        <v>481</v>
      </c>
      <c r="D10" s="487">
        <v>198</v>
      </c>
      <c r="E10" s="502">
        <v>180</v>
      </c>
    </row>
    <row r="11" spans="1:5" s="2" customFormat="1" ht="12" customHeight="1">
      <c r="A11" s="18" t="s">
        <v>136</v>
      </c>
      <c r="B11" s="10" t="s">
        <v>249</v>
      </c>
      <c r="C11" s="487"/>
      <c r="D11" s="487"/>
      <c r="E11" s="502"/>
    </row>
    <row r="12" spans="1:5" s="2" customFormat="1" ht="12" customHeight="1" thickBot="1">
      <c r="A12" s="18" t="s">
        <v>146</v>
      </c>
      <c r="B12" s="10" t="s">
        <v>250</v>
      </c>
      <c r="C12" s="487"/>
      <c r="D12" s="487"/>
      <c r="E12" s="502"/>
    </row>
    <row r="13" spans="1:5" s="2" customFormat="1" ht="12" customHeight="1" thickBot="1">
      <c r="A13" s="25" t="s">
        <v>5</v>
      </c>
      <c r="B13" s="26" t="s">
        <v>251</v>
      </c>
      <c r="C13" s="500">
        <f>SUM(C14:C21)</f>
        <v>365</v>
      </c>
      <c r="D13" s="500">
        <f>SUM(D14:D21)</f>
        <v>402</v>
      </c>
      <c r="E13" s="501">
        <f>SUM(E14:E21)</f>
        <v>295</v>
      </c>
    </row>
    <row r="14" spans="1:5" s="2" customFormat="1" ht="12" customHeight="1">
      <c r="A14" s="22" t="s">
        <v>104</v>
      </c>
      <c r="B14" s="14" t="s">
        <v>256</v>
      </c>
      <c r="C14" s="488"/>
      <c r="D14" s="488"/>
      <c r="E14" s="503"/>
    </row>
    <row r="15" spans="1:5" s="2" customFormat="1" ht="12" customHeight="1">
      <c r="A15" s="18" t="s">
        <v>105</v>
      </c>
      <c r="B15" s="10" t="s">
        <v>257</v>
      </c>
      <c r="C15" s="487">
        <v>3</v>
      </c>
      <c r="D15" s="487"/>
      <c r="E15" s="502"/>
    </row>
    <row r="16" spans="1:5" s="2" customFormat="1" ht="12" customHeight="1">
      <c r="A16" s="18" t="s">
        <v>106</v>
      </c>
      <c r="B16" s="10" t="s">
        <v>258</v>
      </c>
      <c r="C16" s="487">
        <v>43</v>
      </c>
      <c r="D16" s="487">
        <v>1</v>
      </c>
      <c r="E16" s="502">
        <v>1</v>
      </c>
    </row>
    <row r="17" spans="1:5" s="2" customFormat="1" ht="12" customHeight="1">
      <c r="A17" s="18" t="s">
        <v>107</v>
      </c>
      <c r="B17" s="10" t="s">
        <v>259</v>
      </c>
      <c r="C17" s="487"/>
      <c r="D17" s="487"/>
      <c r="E17" s="502"/>
    </row>
    <row r="18" spans="1:5" s="2" customFormat="1" ht="12" customHeight="1">
      <c r="A18" s="17" t="s">
        <v>252</v>
      </c>
      <c r="B18" s="9" t="s">
        <v>260</v>
      </c>
      <c r="C18" s="489"/>
      <c r="D18" s="489"/>
      <c r="E18" s="504"/>
    </row>
    <row r="19" spans="1:5" s="2" customFormat="1" ht="12" customHeight="1">
      <c r="A19" s="18" t="s">
        <v>253</v>
      </c>
      <c r="B19" s="10" t="s">
        <v>261</v>
      </c>
      <c r="C19" s="487"/>
      <c r="D19" s="487"/>
      <c r="E19" s="502"/>
    </row>
    <row r="20" spans="1:5" s="2" customFormat="1" ht="12" customHeight="1">
      <c r="A20" s="18" t="s">
        <v>254</v>
      </c>
      <c r="B20" s="10" t="s">
        <v>262</v>
      </c>
      <c r="C20" s="487">
        <v>227</v>
      </c>
      <c r="D20" s="487">
        <v>293</v>
      </c>
      <c r="E20" s="502">
        <v>219</v>
      </c>
    </row>
    <row r="21" spans="1:5" s="2" customFormat="1" ht="12" customHeight="1" thickBot="1">
      <c r="A21" s="19" t="s">
        <v>255</v>
      </c>
      <c r="B21" s="11" t="s">
        <v>263</v>
      </c>
      <c r="C21" s="490">
        <v>92</v>
      </c>
      <c r="D21" s="490">
        <v>108</v>
      </c>
      <c r="E21" s="505">
        <v>75</v>
      </c>
    </row>
    <row r="22" spans="1:5" s="2" customFormat="1" ht="12" customHeight="1" thickBot="1">
      <c r="A22" s="25" t="s">
        <v>264</v>
      </c>
      <c r="B22" s="26" t="s">
        <v>266</v>
      </c>
      <c r="C22" s="491">
        <v>1</v>
      </c>
      <c r="D22" s="491">
        <v>5</v>
      </c>
      <c r="E22" s="506">
        <v>5</v>
      </c>
    </row>
    <row r="23" spans="1:5" s="2" customFormat="1" ht="12" customHeight="1" thickBot="1">
      <c r="A23" s="25" t="s">
        <v>7</v>
      </c>
      <c r="B23" s="26" t="s">
        <v>267</v>
      </c>
      <c r="C23" s="500">
        <f>SUM(C24:C31)</f>
        <v>9648</v>
      </c>
      <c r="D23" s="500">
        <f>SUM(D24:D31)</f>
        <v>10889</v>
      </c>
      <c r="E23" s="501">
        <f>SUM(E24:E31)</f>
        <v>8834</v>
      </c>
    </row>
    <row r="24" spans="1:5" s="2" customFormat="1" ht="12" customHeight="1">
      <c r="A24" s="20" t="s">
        <v>110</v>
      </c>
      <c r="B24" s="12" t="s">
        <v>273</v>
      </c>
      <c r="C24" s="492">
        <v>5866</v>
      </c>
      <c r="D24" s="492">
        <v>6709</v>
      </c>
      <c r="E24" s="507">
        <v>7163</v>
      </c>
    </row>
    <row r="25" spans="1:5" s="2" customFormat="1" ht="12" customHeight="1">
      <c r="A25" s="18" t="s">
        <v>111</v>
      </c>
      <c r="B25" s="10" t="s">
        <v>274</v>
      </c>
      <c r="C25" s="487">
        <v>1633</v>
      </c>
      <c r="D25" s="487">
        <v>1421</v>
      </c>
      <c r="E25" s="502">
        <v>1671</v>
      </c>
    </row>
    <row r="26" spans="1:5" s="2" customFormat="1" ht="12" customHeight="1">
      <c r="A26" s="18" t="s">
        <v>112</v>
      </c>
      <c r="B26" s="10" t="s">
        <v>275</v>
      </c>
      <c r="C26" s="487">
        <v>257</v>
      </c>
      <c r="D26" s="487">
        <v>148</v>
      </c>
      <c r="E26" s="502"/>
    </row>
    <row r="27" spans="1:5" s="2" customFormat="1" ht="12" customHeight="1">
      <c r="A27" s="21" t="s">
        <v>268</v>
      </c>
      <c r="B27" s="10" t="s">
        <v>115</v>
      </c>
      <c r="C27" s="493">
        <v>1892</v>
      </c>
      <c r="D27" s="493">
        <v>2611</v>
      </c>
      <c r="E27" s="508"/>
    </row>
    <row r="28" spans="1:5" s="2" customFormat="1" ht="12" customHeight="1">
      <c r="A28" s="21" t="s">
        <v>269</v>
      </c>
      <c r="B28" s="10" t="s">
        <v>276</v>
      </c>
      <c r="C28" s="493"/>
      <c r="D28" s="493"/>
      <c r="E28" s="508"/>
    </row>
    <row r="29" spans="1:5" s="2" customFormat="1" ht="12" customHeight="1">
      <c r="A29" s="18" t="s">
        <v>270</v>
      </c>
      <c r="B29" s="10" t="s">
        <v>277</v>
      </c>
      <c r="C29" s="487"/>
      <c r="D29" s="487"/>
      <c r="E29" s="502"/>
    </row>
    <row r="30" spans="1:5" s="2" customFormat="1" ht="12" customHeight="1">
      <c r="A30" s="18" t="s">
        <v>271</v>
      </c>
      <c r="B30" s="10" t="s">
        <v>278</v>
      </c>
      <c r="C30" s="487"/>
      <c r="D30" s="487"/>
      <c r="E30" s="509"/>
    </row>
    <row r="31" spans="1:5" s="2" customFormat="1" ht="12" customHeight="1" thickBot="1">
      <c r="A31" s="18" t="s">
        <v>272</v>
      </c>
      <c r="B31" s="10" t="s">
        <v>279</v>
      </c>
      <c r="C31" s="487"/>
      <c r="D31" s="487"/>
      <c r="E31" s="509"/>
    </row>
    <row r="32" spans="1:5" s="2" customFormat="1" ht="12" customHeight="1" thickBot="1">
      <c r="A32" s="25" t="s">
        <v>8</v>
      </c>
      <c r="B32" s="26" t="s">
        <v>381</v>
      </c>
      <c r="C32" s="500">
        <f>+C33+C39</f>
        <v>4091</v>
      </c>
      <c r="D32" s="500">
        <f>+D33+D39</f>
        <v>2527</v>
      </c>
      <c r="E32" s="501">
        <f>+E33+E39</f>
        <v>9503</v>
      </c>
    </row>
    <row r="33" spans="1:5" s="2" customFormat="1" ht="12" customHeight="1">
      <c r="A33" s="20" t="s">
        <v>113</v>
      </c>
      <c r="B33" s="32" t="s">
        <v>282</v>
      </c>
      <c r="C33" s="571">
        <f>SUM(C34:C38)</f>
        <v>4091</v>
      </c>
      <c r="D33" s="571">
        <f>SUM(D34:D38)</f>
        <v>2527</v>
      </c>
      <c r="E33" s="572">
        <f>SUM(E34:E38)</f>
        <v>1531</v>
      </c>
    </row>
    <row r="34" spans="1:5" s="2" customFormat="1" ht="12" customHeight="1">
      <c r="A34" s="18" t="s">
        <v>116</v>
      </c>
      <c r="B34" s="30" t="s">
        <v>283</v>
      </c>
      <c r="C34" s="487"/>
      <c r="D34" s="487"/>
      <c r="E34" s="509"/>
    </row>
    <row r="35" spans="1:5" s="2" customFormat="1" ht="12" customHeight="1">
      <c r="A35" s="18" t="s">
        <v>117</v>
      </c>
      <c r="B35" s="30" t="s">
        <v>284</v>
      </c>
      <c r="C35" s="487"/>
      <c r="D35" s="487"/>
      <c r="E35" s="509"/>
    </row>
    <row r="36" spans="1:5" s="2" customFormat="1" ht="12" customHeight="1">
      <c r="A36" s="18" t="s">
        <v>118</v>
      </c>
      <c r="B36" s="30" t="s">
        <v>285</v>
      </c>
      <c r="C36" s="487"/>
      <c r="D36" s="487"/>
      <c r="E36" s="509"/>
    </row>
    <row r="37" spans="1:5" s="2" customFormat="1" ht="12" customHeight="1">
      <c r="A37" s="18" t="s">
        <v>119</v>
      </c>
      <c r="B37" s="30" t="s">
        <v>54</v>
      </c>
      <c r="C37" s="487"/>
      <c r="D37" s="487"/>
      <c r="E37" s="509"/>
    </row>
    <row r="38" spans="1:5" s="2" customFormat="1" ht="12" customHeight="1">
      <c r="A38" s="18" t="s">
        <v>280</v>
      </c>
      <c r="B38" s="30" t="s">
        <v>286</v>
      </c>
      <c r="C38" s="487">
        <v>4091</v>
      </c>
      <c r="D38" s="487">
        <v>2527</v>
      </c>
      <c r="E38" s="509">
        <v>1531</v>
      </c>
    </row>
    <row r="39" spans="1:5" s="2" customFormat="1" ht="12" customHeight="1">
      <c r="A39" s="18" t="s">
        <v>114</v>
      </c>
      <c r="B39" s="32" t="s">
        <v>287</v>
      </c>
      <c r="C39" s="569">
        <f>SUM(C40:C44)</f>
        <v>0</v>
      </c>
      <c r="D39" s="569">
        <f>SUM(D40:D44)</f>
        <v>0</v>
      </c>
      <c r="E39" s="570">
        <f>SUM(E40:E44)</f>
        <v>7972</v>
      </c>
    </row>
    <row r="40" spans="1:5" s="2" customFormat="1" ht="12" customHeight="1">
      <c r="A40" s="18" t="s">
        <v>122</v>
      </c>
      <c r="B40" s="30" t="s">
        <v>283</v>
      </c>
      <c r="C40" s="487"/>
      <c r="D40" s="487"/>
      <c r="E40" s="509"/>
    </row>
    <row r="41" spans="1:5" s="2" customFormat="1" ht="12" customHeight="1">
      <c r="A41" s="18" t="s">
        <v>123</v>
      </c>
      <c r="B41" s="30" t="s">
        <v>284</v>
      </c>
      <c r="C41" s="487"/>
      <c r="D41" s="487"/>
      <c r="E41" s="509"/>
    </row>
    <row r="42" spans="1:5" s="2" customFormat="1" ht="12" customHeight="1">
      <c r="A42" s="18" t="s">
        <v>124</v>
      </c>
      <c r="B42" s="30" t="s">
        <v>285</v>
      </c>
      <c r="C42" s="487"/>
      <c r="D42" s="487"/>
      <c r="E42" s="509"/>
    </row>
    <row r="43" spans="1:5" s="2" customFormat="1" ht="12" customHeight="1">
      <c r="A43" s="18" t="s">
        <v>125</v>
      </c>
      <c r="B43" s="30" t="s">
        <v>54</v>
      </c>
      <c r="C43" s="487"/>
      <c r="D43" s="487"/>
      <c r="E43" s="509">
        <v>7972</v>
      </c>
    </row>
    <row r="44" spans="1:5" s="2" customFormat="1" ht="12" customHeight="1" thickBot="1">
      <c r="A44" s="21" t="s">
        <v>281</v>
      </c>
      <c r="B44" s="31" t="s">
        <v>492</v>
      </c>
      <c r="C44" s="493"/>
      <c r="D44" s="493"/>
      <c r="E44" s="510"/>
    </row>
    <row r="45" spans="1:5" s="2" customFormat="1" ht="12" customHeight="1" thickBot="1">
      <c r="A45" s="25" t="s">
        <v>288</v>
      </c>
      <c r="B45" s="26" t="s">
        <v>289</v>
      </c>
      <c r="C45" s="500">
        <f>SUM(C46:C48)</f>
        <v>2458</v>
      </c>
      <c r="D45" s="500">
        <f>SUM(D46:D48)</f>
        <v>4054</v>
      </c>
      <c r="E45" s="501">
        <f>SUM(E46:E48)</f>
        <v>0</v>
      </c>
    </row>
    <row r="46" spans="1:5" s="2" customFormat="1" ht="12" customHeight="1">
      <c r="A46" s="20" t="s">
        <v>120</v>
      </c>
      <c r="B46" s="12" t="s">
        <v>291</v>
      </c>
      <c r="C46" s="492">
        <v>1014</v>
      </c>
      <c r="D46" s="492">
        <v>230</v>
      </c>
      <c r="E46" s="507"/>
    </row>
    <row r="47" spans="1:5" s="2" customFormat="1" ht="12" customHeight="1">
      <c r="A47" s="17" t="s">
        <v>121</v>
      </c>
      <c r="B47" s="10" t="s">
        <v>292</v>
      </c>
      <c r="C47" s="487">
        <v>1444</v>
      </c>
      <c r="D47" s="487">
        <v>3775</v>
      </c>
      <c r="E47" s="504"/>
    </row>
    <row r="48" spans="1:5" s="2" customFormat="1" ht="12" customHeight="1" thickBot="1">
      <c r="A48" s="21" t="s">
        <v>290</v>
      </c>
      <c r="B48" s="312" t="s">
        <v>207</v>
      </c>
      <c r="C48" s="494"/>
      <c r="D48" s="494">
        <v>49</v>
      </c>
      <c r="E48" s="508"/>
    </row>
    <row r="49" spans="1:5" s="2" customFormat="1" ht="12" customHeight="1" thickBot="1">
      <c r="A49" s="25" t="s">
        <v>10</v>
      </c>
      <c r="B49" s="26" t="s">
        <v>293</v>
      </c>
      <c r="C49" s="500">
        <f>+C50+C51</f>
        <v>73</v>
      </c>
      <c r="D49" s="500">
        <f>+D50+D51</f>
        <v>878</v>
      </c>
      <c r="E49" s="501">
        <f>+E50+E51</f>
        <v>0</v>
      </c>
    </row>
    <row r="50" spans="1:5" s="2" customFormat="1" ht="12" customHeight="1">
      <c r="A50" s="20" t="s">
        <v>294</v>
      </c>
      <c r="B50" s="10" t="s">
        <v>181</v>
      </c>
      <c r="C50" s="492">
        <v>73</v>
      </c>
      <c r="D50" s="492">
        <v>78</v>
      </c>
      <c r="E50" s="573"/>
    </row>
    <row r="51" spans="1:5" s="2" customFormat="1" ht="12" customHeight="1" thickBot="1">
      <c r="A51" s="17" t="s">
        <v>295</v>
      </c>
      <c r="B51" s="10" t="s">
        <v>182</v>
      </c>
      <c r="C51" s="489"/>
      <c r="D51" s="489">
        <v>800</v>
      </c>
      <c r="E51" s="520"/>
    </row>
    <row r="52" spans="1:7" s="2" customFormat="1" ht="17.25" customHeight="1" thickBot="1">
      <c r="A52" s="25" t="s">
        <v>296</v>
      </c>
      <c r="B52" s="26" t="s">
        <v>297</v>
      </c>
      <c r="C52" s="495"/>
      <c r="D52" s="495">
        <v>59</v>
      </c>
      <c r="E52" s="511"/>
      <c r="G52" s="62"/>
    </row>
    <row r="53" spans="1:5" s="2" customFormat="1" ht="12" customHeight="1" thickBot="1">
      <c r="A53" s="25" t="s">
        <v>12</v>
      </c>
      <c r="B53" s="29" t="s">
        <v>298</v>
      </c>
      <c r="C53" s="512">
        <f>+C5+C23+C32+C45+C49+C52</f>
        <v>27163</v>
      </c>
      <c r="D53" s="512">
        <f>+D5+D23+D32+D45+D49+D52</f>
        <v>28944</v>
      </c>
      <c r="E53" s="513">
        <f>+E5+E23+E32+E45+E49+E52</f>
        <v>27835</v>
      </c>
    </row>
    <row r="54" spans="1:5" s="2" customFormat="1" ht="12" customHeight="1" thickBot="1">
      <c r="A54" s="193" t="s">
        <v>13</v>
      </c>
      <c r="B54" s="195" t="s">
        <v>299</v>
      </c>
      <c r="C54" s="514">
        <f>SUM(C55:C56)</f>
        <v>6543</v>
      </c>
      <c r="D54" s="514">
        <f>SUM(D55:D56)</f>
        <v>7019</v>
      </c>
      <c r="E54" s="515">
        <f>SUM(E55:E56)</f>
        <v>4763</v>
      </c>
    </row>
    <row r="55" spans="1:5" s="2" customFormat="1" ht="12" customHeight="1">
      <c r="A55" s="260" t="s">
        <v>193</v>
      </c>
      <c r="B55" s="261" t="s">
        <v>300</v>
      </c>
      <c r="C55" s="496">
        <v>1881</v>
      </c>
      <c r="D55" s="496">
        <v>1010</v>
      </c>
      <c r="E55" s="516">
        <v>769</v>
      </c>
    </row>
    <row r="56" spans="1:5" s="2" customFormat="1" ht="12" customHeight="1" thickBot="1">
      <c r="A56" s="262" t="s">
        <v>194</v>
      </c>
      <c r="B56" s="263" t="s">
        <v>301</v>
      </c>
      <c r="C56" s="497">
        <v>4662</v>
      </c>
      <c r="D56" s="497">
        <v>6009</v>
      </c>
      <c r="E56" s="517">
        <v>3994</v>
      </c>
    </row>
    <row r="57" spans="1:5" s="2" customFormat="1" ht="12" customHeight="1" thickBot="1">
      <c r="A57" s="193" t="s">
        <v>14</v>
      </c>
      <c r="B57" s="195" t="s">
        <v>531</v>
      </c>
      <c r="C57" s="512">
        <f>SUM(C58,C65)</f>
        <v>-895</v>
      </c>
      <c r="D57" s="512">
        <f>SUM(D58,D65)</f>
        <v>5677</v>
      </c>
      <c r="E57" s="513">
        <f>SUM(E58,E65)</f>
        <v>1251</v>
      </c>
    </row>
    <row r="58" spans="1:5" s="2" customFormat="1" ht="12" customHeight="1">
      <c r="A58" s="22" t="s">
        <v>303</v>
      </c>
      <c r="B58" s="32" t="s">
        <v>319</v>
      </c>
      <c r="C58" s="518">
        <f>SUM(C59:C64)</f>
        <v>-895</v>
      </c>
      <c r="D58" s="518">
        <f>SUM(D59:D64)</f>
        <v>0</v>
      </c>
      <c r="E58" s="519">
        <f>SUM(E59:E64)</f>
        <v>1251</v>
      </c>
    </row>
    <row r="59" spans="1:5" s="2" customFormat="1" ht="12" customHeight="1">
      <c r="A59" s="20" t="s">
        <v>318</v>
      </c>
      <c r="B59" s="196" t="s">
        <v>320</v>
      </c>
      <c r="C59" s="487"/>
      <c r="D59" s="487"/>
      <c r="E59" s="509"/>
    </row>
    <row r="60" spans="1:5" s="2" customFormat="1" ht="12" customHeight="1">
      <c r="A60" s="20" t="s">
        <v>304</v>
      </c>
      <c r="B60" s="196" t="s">
        <v>321</v>
      </c>
      <c r="C60" s="492"/>
      <c r="D60" s="492"/>
      <c r="E60" s="509">
        <v>1251</v>
      </c>
    </row>
    <row r="61" spans="1:5" s="2" customFormat="1" ht="12" customHeight="1">
      <c r="A61" s="20" t="s">
        <v>305</v>
      </c>
      <c r="B61" s="196" t="s">
        <v>322</v>
      </c>
      <c r="C61" s="487"/>
      <c r="D61" s="487"/>
      <c r="E61" s="520"/>
    </row>
    <row r="62" spans="1:5" s="2" customFormat="1" ht="12" customHeight="1">
      <c r="A62" s="20" t="s">
        <v>306</v>
      </c>
      <c r="B62" s="196" t="s">
        <v>323</v>
      </c>
      <c r="C62" s="487"/>
      <c r="D62" s="487"/>
      <c r="E62" s="510"/>
    </row>
    <row r="63" spans="1:5" s="2" customFormat="1" ht="12" customHeight="1">
      <c r="A63" s="20" t="s">
        <v>307</v>
      </c>
      <c r="B63" s="196" t="s">
        <v>324</v>
      </c>
      <c r="C63" s="487"/>
      <c r="D63" s="487"/>
      <c r="E63" s="510"/>
    </row>
    <row r="64" spans="1:5" s="2" customFormat="1" ht="12" customHeight="1">
      <c r="A64" s="20" t="s">
        <v>308</v>
      </c>
      <c r="B64" s="196" t="s">
        <v>326</v>
      </c>
      <c r="C64" s="487">
        <v>-895</v>
      </c>
      <c r="D64" s="487"/>
      <c r="E64" s="510"/>
    </row>
    <row r="65" spans="1:5" s="2" customFormat="1" ht="12" customHeight="1">
      <c r="A65" s="20" t="s">
        <v>309</v>
      </c>
      <c r="B65" s="32" t="s">
        <v>327</v>
      </c>
      <c r="C65" s="521">
        <f>SUM(C66:C72)</f>
        <v>0</v>
      </c>
      <c r="D65" s="521">
        <f>SUM(D66:D72)</f>
        <v>5677</v>
      </c>
      <c r="E65" s="522">
        <f>SUM(E66:E72)</f>
        <v>0</v>
      </c>
    </row>
    <row r="66" spans="1:5" s="2" customFormat="1" ht="12" customHeight="1">
      <c r="A66" s="20" t="s">
        <v>310</v>
      </c>
      <c r="B66" s="196" t="s">
        <v>320</v>
      </c>
      <c r="C66" s="487"/>
      <c r="D66" s="487"/>
      <c r="E66" s="509"/>
    </row>
    <row r="67" spans="1:5" s="2" customFormat="1" ht="12" customHeight="1">
      <c r="A67" s="20" t="s">
        <v>311</v>
      </c>
      <c r="B67" s="196" t="s">
        <v>208</v>
      </c>
      <c r="C67" s="487"/>
      <c r="D67" s="487">
        <v>5677</v>
      </c>
      <c r="E67" s="509"/>
    </row>
    <row r="68" spans="1:5" s="2" customFormat="1" ht="12" customHeight="1">
      <c r="A68" s="20" t="s">
        <v>312</v>
      </c>
      <c r="B68" s="196" t="s">
        <v>209</v>
      </c>
      <c r="C68" s="487"/>
      <c r="D68" s="487"/>
      <c r="E68" s="520"/>
    </row>
    <row r="69" spans="1:5" s="2" customFormat="1" ht="12" customHeight="1">
      <c r="A69" s="20" t="s">
        <v>313</v>
      </c>
      <c r="B69" s="196" t="s">
        <v>322</v>
      </c>
      <c r="C69" s="487"/>
      <c r="D69" s="487"/>
      <c r="E69" s="509"/>
    </row>
    <row r="70" spans="1:5" s="2" customFormat="1" ht="12" customHeight="1">
      <c r="A70" s="17" t="s">
        <v>314</v>
      </c>
      <c r="B70" s="31" t="s">
        <v>328</v>
      </c>
      <c r="C70" s="489"/>
      <c r="D70" s="489"/>
      <c r="E70" s="504"/>
    </row>
    <row r="71" spans="1:6" s="2" customFormat="1" ht="12" customHeight="1">
      <c r="A71" s="18" t="s">
        <v>315</v>
      </c>
      <c r="B71" s="31" t="s">
        <v>324</v>
      </c>
      <c r="C71" s="493"/>
      <c r="D71" s="493"/>
      <c r="E71" s="502"/>
      <c r="F71" s="280"/>
    </row>
    <row r="72" spans="1:6" s="2" customFormat="1" ht="12" customHeight="1" thickBot="1">
      <c r="A72" s="23" t="s">
        <v>316</v>
      </c>
      <c r="B72" s="202" t="s">
        <v>329</v>
      </c>
      <c r="C72" s="523"/>
      <c r="D72" s="523"/>
      <c r="E72" s="524"/>
      <c r="F72" s="280"/>
    </row>
    <row r="73" spans="1:6" s="2" customFormat="1" ht="15" customHeight="1" thickBot="1">
      <c r="A73" s="25" t="s">
        <v>15</v>
      </c>
      <c r="B73" s="48" t="s">
        <v>317</v>
      </c>
      <c r="C73" s="500">
        <f>+C53+C54+C57</f>
        <v>32811</v>
      </c>
      <c r="D73" s="500">
        <f>+D53+D54+D57</f>
        <v>41640</v>
      </c>
      <c r="E73" s="501">
        <f>+E53+E54+E57</f>
        <v>33849</v>
      </c>
      <c r="F73" s="280"/>
    </row>
    <row r="74" spans="1:6" s="2" customFormat="1" ht="22.5" customHeight="1">
      <c r="A74" s="629"/>
      <c r="B74" s="629"/>
      <c r="C74" s="629"/>
      <c r="D74" s="629"/>
      <c r="E74" s="629"/>
      <c r="F74" s="280"/>
    </row>
    <row r="75" spans="1:5" s="2" customFormat="1" ht="12.75" customHeight="1">
      <c r="A75" s="7"/>
      <c r="B75" s="8"/>
      <c r="C75" s="8"/>
      <c r="D75" s="8"/>
      <c r="E75" s="1"/>
    </row>
    <row r="76" spans="1:5" ht="16.5" customHeight="1">
      <c r="A76" s="633" t="s">
        <v>32</v>
      </c>
      <c r="B76" s="633"/>
      <c r="C76" s="633"/>
      <c r="D76" s="633"/>
      <c r="E76" s="633"/>
    </row>
    <row r="77" spans="1:5" ht="16.5" customHeight="1" thickBot="1">
      <c r="A77" s="630" t="s">
        <v>202</v>
      </c>
      <c r="B77" s="630"/>
      <c r="C77" s="259"/>
      <c r="D77" s="259"/>
      <c r="E77" s="258"/>
    </row>
    <row r="78" spans="1:5" ht="37.5" customHeight="1" thickBot="1">
      <c r="A78" s="33" t="s">
        <v>1</v>
      </c>
      <c r="B78" s="34" t="s">
        <v>33</v>
      </c>
      <c r="C78" s="310" t="s">
        <v>484</v>
      </c>
      <c r="D78" s="310" t="s">
        <v>485</v>
      </c>
      <c r="E78" s="60" t="s">
        <v>245</v>
      </c>
    </row>
    <row r="79" spans="1:5" s="61" customFormat="1" ht="12" customHeight="1" thickBot="1">
      <c r="A79" s="50">
        <v>1</v>
      </c>
      <c r="B79" s="51">
        <v>2</v>
      </c>
      <c r="C79" s="311"/>
      <c r="D79" s="51"/>
      <c r="E79" s="314">
        <v>3</v>
      </c>
    </row>
    <row r="80" spans="1:5" ht="12" customHeight="1" thickBot="1">
      <c r="A80" s="27" t="s">
        <v>3</v>
      </c>
      <c r="B80" s="44" t="s">
        <v>330</v>
      </c>
      <c r="C80" s="498">
        <f>SUM(C81:C85)</f>
        <v>24345</v>
      </c>
      <c r="D80" s="498">
        <f>SUM(D81:D85)</f>
        <v>20881</v>
      </c>
      <c r="E80" s="499">
        <f>SUM(E81:E85)</f>
        <v>20883</v>
      </c>
    </row>
    <row r="81" spans="1:5" ht="12" customHeight="1">
      <c r="A81" s="22" t="s">
        <v>126</v>
      </c>
      <c r="B81" s="14" t="s">
        <v>34</v>
      </c>
      <c r="C81" s="488">
        <v>4420</v>
      </c>
      <c r="D81" s="488">
        <v>3625</v>
      </c>
      <c r="E81" s="503">
        <v>3574</v>
      </c>
    </row>
    <row r="82" spans="1:5" ht="12" customHeight="1">
      <c r="A82" s="18" t="s">
        <v>127</v>
      </c>
      <c r="B82" s="10" t="s">
        <v>331</v>
      </c>
      <c r="C82" s="487">
        <v>1021</v>
      </c>
      <c r="D82" s="487">
        <v>1006</v>
      </c>
      <c r="E82" s="502">
        <v>965</v>
      </c>
    </row>
    <row r="83" spans="1:5" ht="12" customHeight="1">
      <c r="A83" s="18" t="s">
        <v>128</v>
      </c>
      <c r="B83" s="10" t="s">
        <v>180</v>
      </c>
      <c r="C83" s="493">
        <v>5039</v>
      </c>
      <c r="D83" s="493">
        <v>4070</v>
      </c>
      <c r="E83" s="508">
        <v>4746</v>
      </c>
    </row>
    <row r="84" spans="1:5" ht="12" customHeight="1">
      <c r="A84" s="18" t="s">
        <v>129</v>
      </c>
      <c r="B84" s="15" t="s">
        <v>332</v>
      </c>
      <c r="C84" s="487"/>
      <c r="D84" s="487"/>
      <c r="E84" s="508"/>
    </row>
    <row r="85" spans="1:5" ht="12" customHeight="1">
      <c r="A85" s="18" t="s">
        <v>141</v>
      </c>
      <c r="B85" s="24" t="s">
        <v>333</v>
      </c>
      <c r="C85" s="487">
        <f>SUM(C86:C93)</f>
        <v>13865</v>
      </c>
      <c r="D85" s="487">
        <f>SUM(D86:D93)</f>
        <v>12180</v>
      </c>
      <c r="E85" s="487">
        <f>SUM(E86:E93)</f>
        <v>11598</v>
      </c>
    </row>
    <row r="86" spans="1:5" ht="12" customHeight="1">
      <c r="A86" s="18" t="s">
        <v>130</v>
      </c>
      <c r="B86" s="10" t="s">
        <v>386</v>
      </c>
      <c r="C86" s="487"/>
      <c r="D86" s="493"/>
      <c r="E86" s="508"/>
    </row>
    <row r="87" spans="1:5" ht="12" customHeight="1">
      <c r="A87" s="18" t="s">
        <v>131</v>
      </c>
      <c r="B87" s="264" t="s">
        <v>387</v>
      </c>
      <c r="C87" s="525">
        <v>3278</v>
      </c>
      <c r="D87" s="525">
        <v>3372</v>
      </c>
      <c r="E87" s="508">
        <v>4070</v>
      </c>
    </row>
    <row r="88" spans="1:5" ht="12" customHeight="1">
      <c r="A88" s="18" t="s">
        <v>142</v>
      </c>
      <c r="B88" s="264" t="s">
        <v>388</v>
      </c>
      <c r="C88" s="525"/>
      <c r="D88" s="525"/>
      <c r="E88" s="508"/>
    </row>
    <row r="89" spans="1:5" ht="12" customHeight="1">
      <c r="A89" s="18" t="s">
        <v>143</v>
      </c>
      <c r="B89" s="265" t="s">
        <v>389</v>
      </c>
      <c r="C89" s="493">
        <v>852</v>
      </c>
      <c r="D89" s="493">
        <v>1115</v>
      </c>
      <c r="E89" s="508">
        <v>1121</v>
      </c>
    </row>
    <row r="90" spans="1:5" ht="12" customHeight="1">
      <c r="A90" s="18" t="s">
        <v>144</v>
      </c>
      <c r="B90" s="265" t="s">
        <v>390</v>
      </c>
      <c r="C90" s="493">
        <v>9735</v>
      </c>
      <c r="D90" s="493">
        <v>7590</v>
      </c>
      <c r="E90" s="508">
        <v>6407</v>
      </c>
    </row>
    <row r="91" spans="1:5" ht="12" customHeight="1">
      <c r="A91" s="17" t="s">
        <v>145</v>
      </c>
      <c r="B91" s="266" t="s">
        <v>391</v>
      </c>
      <c r="C91" s="493"/>
      <c r="D91" s="493"/>
      <c r="E91" s="508"/>
    </row>
    <row r="92" spans="1:5" ht="12" customHeight="1">
      <c r="A92" s="18" t="s">
        <v>147</v>
      </c>
      <c r="B92" s="266" t="s">
        <v>392</v>
      </c>
      <c r="C92" s="493"/>
      <c r="D92" s="493">
        <v>103</v>
      </c>
      <c r="E92" s="508"/>
    </row>
    <row r="93" spans="1:5" ht="12" customHeight="1" thickBot="1">
      <c r="A93" s="23" t="s">
        <v>334</v>
      </c>
      <c r="B93" s="267" t="s">
        <v>393</v>
      </c>
      <c r="C93" s="523"/>
      <c r="D93" s="523"/>
      <c r="E93" s="524"/>
    </row>
    <row r="94" spans="1:5" ht="12" customHeight="1" thickBot="1">
      <c r="A94" s="25" t="s">
        <v>4</v>
      </c>
      <c r="B94" s="43" t="s">
        <v>335</v>
      </c>
      <c r="C94" s="500">
        <f>SUM(C95:C101)</f>
        <v>2002</v>
      </c>
      <c r="D94" s="500">
        <f>SUM(D95:D101)</f>
        <v>14346</v>
      </c>
      <c r="E94" s="500">
        <f>SUM(E95:E101)</f>
        <v>2121</v>
      </c>
    </row>
    <row r="95" spans="1:5" ht="12" customHeight="1">
      <c r="A95" s="20" t="s">
        <v>132</v>
      </c>
      <c r="B95" s="10" t="s">
        <v>336</v>
      </c>
      <c r="C95" s="492"/>
      <c r="D95" s="492">
        <v>4545</v>
      </c>
      <c r="E95" s="507">
        <v>607</v>
      </c>
    </row>
    <row r="96" spans="1:5" ht="12" customHeight="1">
      <c r="A96" s="20" t="s">
        <v>133</v>
      </c>
      <c r="B96" s="10" t="s">
        <v>337</v>
      </c>
      <c r="C96" s="487"/>
      <c r="D96" s="487">
        <v>7133</v>
      </c>
      <c r="E96" s="502"/>
    </row>
    <row r="97" spans="1:5" ht="12" customHeight="1">
      <c r="A97" s="20" t="s">
        <v>134</v>
      </c>
      <c r="B97" s="10" t="s">
        <v>338</v>
      </c>
      <c r="C97" s="487"/>
      <c r="D97" s="487"/>
      <c r="E97" s="502"/>
    </row>
    <row r="98" spans="1:5" ht="12" customHeight="1">
      <c r="A98" s="20" t="s">
        <v>135</v>
      </c>
      <c r="B98" s="10" t="s">
        <v>339</v>
      </c>
      <c r="C98" s="487"/>
      <c r="D98" s="487"/>
      <c r="E98" s="502"/>
    </row>
    <row r="99" spans="1:5" ht="12" customHeight="1">
      <c r="A99" s="20" t="s">
        <v>136</v>
      </c>
      <c r="B99" s="10" t="s">
        <v>344</v>
      </c>
      <c r="C99" s="487"/>
      <c r="D99" s="487"/>
      <c r="E99" s="502"/>
    </row>
    <row r="100" spans="1:5" ht="24" customHeight="1">
      <c r="A100" s="20" t="s">
        <v>146</v>
      </c>
      <c r="B100" s="10" t="s">
        <v>345</v>
      </c>
      <c r="C100" s="487"/>
      <c r="D100" s="487"/>
      <c r="E100" s="502"/>
    </row>
    <row r="101" spans="1:5" ht="12" customHeight="1">
      <c r="A101" s="20" t="s">
        <v>153</v>
      </c>
      <c r="B101" s="10" t="s">
        <v>346</v>
      </c>
      <c r="C101" s="487">
        <f>SUM(C102:C105)</f>
        <v>2002</v>
      </c>
      <c r="D101" s="487">
        <f>SUM(D102:D105)</f>
        <v>2668</v>
      </c>
      <c r="E101" s="487">
        <f>SUM(E102:E105)</f>
        <v>1514</v>
      </c>
    </row>
    <row r="102" spans="1:5" ht="12" customHeight="1">
      <c r="A102" s="20" t="s">
        <v>340</v>
      </c>
      <c r="B102" s="10" t="s">
        <v>382</v>
      </c>
      <c r="C102" s="487"/>
      <c r="D102" s="487"/>
      <c r="E102" s="502"/>
    </row>
    <row r="103" spans="1:5" ht="12" customHeight="1">
      <c r="A103" s="20" t="s">
        <v>341</v>
      </c>
      <c r="B103" s="264" t="s">
        <v>383</v>
      </c>
      <c r="C103" s="526">
        <v>1176</v>
      </c>
      <c r="D103" s="526">
        <v>1669</v>
      </c>
      <c r="E103" s="502">
        <v>1440</v>
      </c>
    </row>
    <row r="104" spans="1:5" ht="12" customHeight="1">
      <c r="A104" s="17" t="s">
        <v>342</v>
      </c>
      <c r="B104" s="264" t="s">
        <v>384</v>
      </c>
      <c r="C104" s="525">
        <v>648</v>
      </c>
      <c r="D104" s="525">
        <v>999</v>
      </c>
      <c r="E104" s="508"/>
    </row>
    <row r="105" spans="1:5" ht="12" customHeight="1" thickBot="1">
      <c r="A105" s="21" t="s">
        <v>343</v>
      </c>
      <c r="B105" s="264" t="s">
        <v>385</v>
      </c>
      <c r="C105" s="525">
        <v>178</v>
      </c>
      <c r="D105" s="525"/>
      <c r="E105" s="508">
        <v>74</v>
      </c>
    </row>
    <row r="106" spans="1:5" ht="12" customHeight="1" thickBot="1">
      <c r="A106" s="25" t="s">
        <v>5</v>
      </c>
      <c r="B106" s="43" t="s">
        <v>347</v>
      </c>
      <c r="C106" s="495"/>
      <c r="D106" s="495"/>
      <c r="E106" s="527"/>
    </row>
    <row r="107" spans="1:5" ht="12" customHeight="1" thickBot="1">
      <c r="A107" s="25" t="s">
        <v>6</v>
      </c>
      <c r="B107" s="43" t="s">
        <v>348</v>
      </c>
      <c r="C107" s="500">
        <f>SUM(C108:C109)</f>
        <v>0</v>
      </c>
      <c r="D107" s="500">
        <f>SUM(D108:D109)</f>
        <v>0</v>
      </c>
      <c r="E107" s="501">
        <f>SUM(E108:E109)</f>
        <v>4763</v>
      </c>
    </row>
    <row r="108" spans="1:5" ht="12" customHeight="1">
      <c r="A108" s="20" t="s">
        <v>108</v>
      </c>
      <c r="B108" s="12" t="s">
        <v>57</v>
      </c>
      <c r="C108" s="492"/>
      <c r="D108" s="492"/>
      <c r="E108" s="507"/>
    </row>
    <row r="109" spans="1:5" ht="12" customHeight="1" thickBot="1">
      <c r="A109" s="18" t="s">
        <v>109</v>
      </c>
      <c r="B109" s="10" t="s">
        <v>58</v>
      </c>
      <c r="C109" s="487"/>
      <c r="D109" s="487"/>
      <c r="E109" s="502">
        <v>4763</v>
      </c>
    </row>
    <row r="110" spans="1:5" ht="12" customHeight="1" thickBot="1">
      <c r="A110" s="25" t="s">
        <v>7</v>
      </c>
      <c r="B110" s="194" t="s">
        <v>210</v>
      </c>
      <c r="C110" s="500">
        <f>+C80+C94+C106+C107</f>
        <v>26347</v>
      </c>
      <c r="D110" s="500">
        <f>+D80+D94+D106+D107</f>
        <v>35227</v>
      </c>
      <c r="E110" s="501">
        <f>+E80+E94+E106+E107</f>
        <v>27767</v>
      </c>
    </row>
    <row r="111" spans="1:5" ht="12" customHeight="1" thickBot="1">
      <c r="A111" s="25" t="s">
        <v>8</v>
      </c>
      <c r="B111" s="43" t="s">
        <v>349</v>
      </c>
      <c r="C111" s="500">
        <f>SUM(C112,C121)</f>
        <v>56</v>
      </c>
      <c r="D111" s="500">
        <f>SUM(D112,D121)</f>
        <v>410</v>
      </c>
      <c r="E111" s="501">
        <f>SUM(E112,E121)</f>
        <v>6082</v>
      </c>
    </row>
    <row r="112" spans="1:5" ht="12" customHeight="1">
      <c r="A112" s="20" t="s">
        <v>113</v>
      </c>
      <c r="B112" s="32" t="s">
        <v>356</v>
      </c>
      <c r="C112" s="569">
        <f>SUM(C113:C120)</f>
        <v>-283</v>
      </c>
      <c r="D112" s="569">
        <f>SUM(D113:D120)</f>
        <v>39</v>
      </c>
      <c r="E112" s="570">
        <f>SUM(E113:E120)</f>
        <v>0</v>
      </c>
    </row>
    <row r="113" spans="1:5" ht="12" customHeight="1">
      <c r="A113" s="20" t="s">
        <v>116</v>
      </c>
      <c r="B113" s="196" t="s">
        <v>357</v>
      </c>
      <c r="C113" s="492"/>
      <c r="D113" s="492"/>
      <c r="E113" s="502"/>
    </row>
    <row r="114" spans="1:5" ht="12" customHeight="1">
      <c r="A114" s="20" t="s">
        <v>117</v>
      </c>
      <c r="B114" s="196" t="s">
        <v>358</v>
      </c>
      <c r="C114" s="492"/>
      <c r="D114" s="492"/>
      <c r="E114" s="502"/>
    </row>
    <row r="115" spans="1:5" ht="12" customHeight="1">
      <c r="A115" s="20" t="s">
        <v>118</v>
      </c>
      <c r="B115" s="196" t="s">
        <v>212</v>
      </c>
      <c r="C115" s="492"/>
      <c r="D115" s="492"/>
      <c r="E115" s="502"/>
    </row>
    <row r="116" spans="1:5" ht="12" customHeight="1">
      <c r="A116" s="20" t="s">
        <v>119</v>
      </c>
      <c r="B116" s="196" t="s">
        <v>213</v>
      </c>
      <c r="C116" s="492"/>
      <c r="D116" s="492"/>
      <c r="E116" s="502"/>
    </row>
    <row r="117" spans="1:5" ht="12" customHeight="1">
      <c r="A117" s="20" t="s">
        <v>280</v>
      </c>
      <c r="B117" s="196" t="s">
        <v>359</v>
      </c>
      <c r="C117" s="492"/>
      <c r="D117" s="492"/>
      <c r="E117" s="502"/>
    </row>
    <row r="118" spans="1:5" ht="12" customHeight="1">
      <c r="A118" s="20" t="s">
        <v>350</v>
      </c>
      <c r="B118" s="196" t="s">
        <v>360</v>
      </c>
      <c r="C118" s="492"/>
      <c r="D118" s="492"/>
      <c r="E118" s="502"/>
    </row>
    <row r="119" spans="1:5" ht="12" customHeight="1">
      <c r="A119" s="20" t="s">
        <v>351</v>
      </c>
      <c r="B119" s="196" t="s">
        <v>361</v>
      </c>
      <c r="C119" s="492"/>
      <c r="D119" s="492"/>
      <c r="E119" s="502"/>
    </row>
    <row r="120" spans="1:5" ht="12" customHeight="1">
      <c r="A120" s="20" t="s">
        <v>352</v>
      </c>
      <c r="B120" s="196" t="s">
        <v>179</v>
      </c>
      <c r="C120" s="492">
        <v>-283</v>
      </c>
      <c r="D120" s="492">
        <v>39</v>
      </c>
      <c r="E120" s="502"/>
    </row>
    <row r="121" spans="1:5" ht="12" customHeight="1">
      <c r="A121" s="20" t="s">
        <v>114</v>
      </c>
      <c r="B121" s="32" t="s">
        <v>362</v>
      </c>
      <c r="C121" s="569">
        <f>SUM(C122:C129)</f>
        <v>339</v>
      </c>
      <c r="D121" s="569">
        <f>SUM(D122:D129)</f>
        <v>371</v>
      </c>
      <c r="E121" s="570">
        <f>SUM(E122:E129)</f>
        <v>6082</v>
      </c>
    </row>
    <row r="122" spans="1:5" ht="12" customHeight="1">
      <c r="A122" s="20" t="s">
        <v>122</v>
      </c>
      <c r="B122" s="196" t="s">
        <v>357</v>
      </c>
      <c r="C122" s="492"/>
      <c r="D122" s="492"/>
      <c r="E122" s="502"/>
    </row>
    <row r="123" spans="1:5" ht="12" customHeight="1">
      <c r="A123" s="20" t="s">
        <v>123</v>
      </c>
      <c r="B123" s="196" t="s">
        <v>363</v>
      </c>
      <c r="C123" s="492"/>
      <c r="D123" s="492"/>
      <c r="E123" s="502"/>
    </row>
    <row r="124" spans="1:5" ht="12" customHeight="1">
      <c r="A124" s="20" t="s">
        <v>124</v>
      </c>
      <c r="B124" s="196" t="s">
        <v>212</v>
      </c>
      <c r="C124" s="492"/>
      <c r="D124" s="492"/>
      <c r="E124" s="502">
        <v>5677</v>
      </c>
    </row>
    <row r="125" spans="1:5" ht="12" customHeight="1">
      <c r="A125" s="20" t="s">
        <v>125</v>
      </c>
      <c r="B125" s="196" t="s">
        <v>213</v>
      </c>
      <c r="C125" s="487">
        <v>339</v>
      </c>
      <c r="D125" s="487">
        <v>371</v>
      </c>
      <c r="E125" s="504">
        <v>405</v>
      </c>
    </row>
    <row r="126" spans="1:5" ht="12" customHeight="1">
      <c r="A126" s="20" t="s">
        <v>281</v>
      </c>
      <c r="B126" s="196" t="s">
        <v>359</v>
      </c>
      <c r="C126" s="492"/>
      <c r="D126" s="492"/>
      <c r="E126" s="502"/>
    </row>
    <row r="127" spans="1:5" ht="12" customHeight="1">
      <c r="A127" s="20" t="s">
        <v>353</v>
      </c>
      <c r="B127" s="196" t="s">
        <v>364</v>
      </c>
      <c r="C127" s="487"/>
      <c r="D127" s="487"/>
      <c r="E127" s="508"/>
    </row>
    <row r="128" spans="1:5" ht="12" customHeight="1">
      <c r="A128" s="20" t="s">
        <v>354</v>
      </c>
      <c r="B128" s="196" t="s">
        <v>361</v>
      </c>
      <c r="C128" s="487"/>
      <c r="D128" s="487"/>
      <c r="E128" s="508"/>
    </row>
    <row r="129" spans="1:5" ht="12" customHeight="1" thickBot="1">
      <c r="A129" s="20" t="s">
        <v>355</v>
      </c>
      <c r="B129" s="196" t="s">
        <v>365</v>
      </c>
      <c r="C129" s="489"/>
      <c r="D129" s="489"/>
      <c r="E129" s="528"/>
    </row>
    <row r="130" spans="1:11" ht="15" customHeight="1" thickBot="1">
      <c r="A130" s="25" t="s">
        <v>9</v>
      </c>
      <c r="B130" s="49" t="s">
        <v>211</v>
      </c>
      <c r="C130" s="500">
        <f>SUM(C110,C111)</f>
        <v>26403</v>
      </c>
      <c r="D130" s="500">
        <f>SUM(D110,D111)</f>
        <v>35637</v>
      </c>
      <c r="E130" s="501">
        <f>SUM(E110,E111)</f>
        <v>33849</v>
      </c>
      <c r="H130" s="62"/>
      <c r="I130" s="203"/>
      <c r="J130" s="203"/>
      <c r="K130" s="203"/>
    </row>
    <row r="131" spans="1:5" s="2" customFormat="1" ht="12.75" customHeight="1">
      <c r="A131" s="629"/>
      <c r="B131" s="629"/>
      <c r="C131" s="629"/>
      <c r="D131" s="629"/>
      <c r="E131" s="629"/>
    </row>
  </sheetData>
  <sheetProtection sheet="1" objects="1" scenarios="1"/>
  <mergeCells count="5">
    <mergeCell ref="A131:E131"/>
    <mergeCell ref="A2:B2"/>
    <mergeCell ref="A74:E74"/>
    <mergeCell ref="A76:E76"/>
    <mergeCell ref="A77:B77"/>
  </mergeCells>
  <printOptions horizontalCentered="1"/>
  <pageMargins left="0.7874015748031497" right="0.7874015748031497" top="1.4566929133858268" bottom="0.87" header="0.7874015748031497" footer="0.58"/>
  <pageSetup fitToHeight="2" fitToWidth="3" horizontalDpi="600" verticalDpi="600" orientation="portrait" paperSize="9" scale="71" r:id="rId1"/>
  <headerFooter alignWithMargins="0">
    <oddHeader>&amp;C&amp;"Times New Roman CE,Félkövér"&amp;12&amp;UTájékoztató kimutatások, mérlegek&amp;U
Pula Község Önkormányzat
2012. ÉVI KÖLTSÉGVETÉSÉNEK MÉRLEGE&amp;R&amp;"Times New Roman CE,Félkövér dőlt"&amp;11 1. számú tájékoztató tábla</oddHeader>
  </headerFooter>
  <rowBreaks count="1" manualBreakCount="1">
    <brk id="75" max="255" man="1"/>
  </rowBreaks>
</worksheet>
</file>

<file path=xl/worksheets/sheet34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H33" sqref="H33"/>
    </sheetView>
  </sheetViews>
  <sheetFormatPr defaultColWidth="9.00390625" defaultRowHeight="12.75"/>
  <cols>
    <col min="1" max="1" width="6.875" style="66" customWidth="1"/>
    <col min="2" max="2" width="49.625" style="65" customWidth="1"/>
    <col min="3" max="8" width="12.875" style="65" customWidth="1"/>
    <col min="9" max="9" width="13.875" style="65" customWidth="1"/>
    <col min="10" max="16384" width="9.375" style="65" customWidth="1"/>
  </cols>
  <sheetData>
    <row r="1" ht="33.75" customHeight="1" thickBot="1">
      <c r="I1" s="107" t="s">
        <v>65</v>
      </c>
    </row>
    <row r="2" spans="1:9" s="108" customFormat="1" ht="26.25" customHeight="1">
      <c r="A2" s="697" t="s">
        <v>76</v>
      </c>
      <c r="B2" s="692" t="s">
        <v>97</v>
      </c>
      <c r="C2" s="697" t="s">
        <v>98</v>
      </c>
      <c r="D2" s="697" t="s">
        <v>486</v>
      </c>
      <c r="E2" s="694" t="s">
        <v>75</v>
      </c>
      <c r="F2" s="695"/>
      <c r="G2" s="695"/>
      <c r="H2" s="696"/>
      <c r="I2" s="692" t="s">
        <v>37</v>
      </c>
    </row>
    <row r="3" spans="1:9" s="109" customFormat="1" ht="32.25" customHeight="1" thickBot="1">
      <c r="A3" s="698"/>
      <c r="B3" s="693"/>
      <c r="C3" s="693"/>
      <c r="D3" s="698"/>
      <c r="E3" s="529" t="s">
        <v>224</v>
      </c>
      <c r="F3" s="530" t="s">
        <v>244</v>
      </c>
      <c r="G3" s="530" t="s">
        <v>416</v>
      </c>
      <c r="H3" s="531" t="s">
        <v>419</v>
      </c>
      <c r="I3" s="693"/>
    </row>
    <row r="4" spans="1:9" s="110" customFormat="1" ht="12.75" customHeight="1" thickBot="1">
      <c r="A4" s="532">
        <v>1</v>
      </c>
      <c r="B4" s="533">
        <v>2</v>
      </c>
      <c r="C4" s="534">
        <v>3</v>
      </c>
      <c r="D4" s="533">
        <v>4</v>
      </c>
      <c r="E4" s="532">
        <v>5</v>
      </c>
      <c r="F4" s="534">
        <v>6</v>
      </c>
      <c r="G4" s="534">
        <v>7</v>
      </c>
      <c r="H4" s="535">
        <v>8</v>
      </c>
      <c r="I4" s="536" t="s">
        <v>99</v>
      </c>
    </row>
    <row r="5" spans="1:9" ht="24.75" customHeight="1" thickBot="1">
      <c r="A5" s="537" t="s">
        <v>3</v>
      </c>
      <c r="B5" s="538" t="s">
        <v>487</v>
      </c>
      <c r="C5" s="545"/>
      <c r="D5" s="124"/>
      <c r="E5" s="125"/>
      <c r="F5" s="126"/>
      <c r="G5" s="126"/>
      <c r="H5" s="127"/>
      <c r="I5" s="111">
        <f aca="true" t="shared" si="0" ref="I5:I16">SUM(D5:H5)</f>
        <v>0</v>
      </c>
    </row>
    <row r="6" spans="1:9" ht="19.5" customHeight="1">
      <c r="A6" s="539" t="s">
        <v>4</v>
      </c>
      <c r="B6" s="115" t="s">
        <v>77</v>
      </c>
      <c r="C6" s="116"/>
      <c r="D6" s="117"/>
      <c r="E6" s="118"/>
      <c r="F6" s="41"/>
      <c r="G6" s="41"/>
      <c r="H6" s="35"/>
      <c r="I6" s="540">
        <f t="shared" si="0"/>
        <v>0</v>
      </c>
    </row>
    <row r="7" spans="1:9" ht="19.5" customHeight="1" thickBot="1">
      <c r="A7" s="539" t="s">
        <v>5</v>
      </c>
      <c r="B7" s="115" t="s">
        <v>77</v>
      </c>
      <c r="C7" s="116"/>
      <c r="D7" s="117"/>
      <c r="E7" s="118"/>
      <c r="F7" s="41"/>
      <c r="G7" s="41"/>
      <c r="H7" s="35"/>
      <c r="I7" s="540">
        <f t="shared" si="0"/>
        <v>0</v>
      </c>
    </row>
    <row r="8" spans="1:9" ht="25.5" customHeight="1" thickBot="1">
      <c r="A8" s="537" t="s">
        <v>6</v>
      </c>
      <c r="B8" s="538" t="s">
        <v>488</v>
      </c>
      <c r="C8" s="546"/>
      <c r="D8" s="124">
        <f aca="true" t="shared" si="1" ref="D8:I8">SUM(D9:D10)</f>
        <v>9733</v>
      </c>
      <c r="E8" s="124">
        <f t="shared" si="1"/>
        <v>479</v>
      </c>
      <c r="F8" s="124">
        <f t="shared" si="1"/>
        <v>601</v>
      </c>
      <c r="G8" s="124">
        <f t="shared" si="1"/>
        <v>0</v>
      </c>
      <c r="H8" s="124">
        <f t="shared" si="1"/>
        <v>0</v>
      </c>
      <c r="I8" s="124">
        <f t="shared" si="1"/>
        <v>10813</v>
      </c>
    </row>
    <row r="9" spans="1:9" ht="19.5" customHeight="1">
      <c r="A9" s="539" t="s">
        <v>7</v>
      </c>
      <c r="B9" s="115" t="s">
        <v>587</v>
      </c>
      <c r="C9" s="116">
        <v>2009</v>
      </c>
      <c r="D9" s="117">
        <v>9733</v>
      </c>
      <c r="E9" s="118">
        <v>479</v>
      </c>
      <c r="F9" s="41">
        <v>601</v>
      </c>
      <c r="G9" s="41"/>
      <c r="H9" s="35"/>
      <c r="I9" s="613">
        <f t="shared" si="0"/>
        <v>10813</v>
      </c>
    </row>
    <row r="10" spans="1:9" ht="19.5" customHeight="1" thickBot="1">
      <c r="A10" s="539" t="s">
        <v>8</v>
      </c>
      <c r="B10" s="115" t="s">
        <v>77</v>
      </c>
      <c r="C10" s="116"/>
      <c r="D10" s="117"/>
      <c r="E10" s="118"/>
      <c r="F10" s="41"/>
      <c r="G10" s="41"/>
      <c r="H10" s="35"/>
      <c r="I10" s="540">
        <f t="shared" si="0"/>
        <v>0</v>
      </c>
    </row>
    <row r="11" spans="1:9" ht="19.5" customHeight="1" thickBot="1">
      <c r="A11" s="537" t="s">
        <v>9</v>
      </c>
      <c r="B11" s="538" t="s">
        <v>489</v>
      </c>
      <c r="C11" s="546"/>
      <c r="D11" s="124">
        <f aca="true" t="shared" si="2" ref="D11:I11">SUM(D12)</f>
        <v>9028</v>
      </c>
      <c r="E11" s="124">
        <f t="shared" si="2"/>
        <v>1440</v>
      </c>
      <c r="F11" s="124">
        <f t="shared" si="2"/>
        <v>0</v>
      </c>
      <c r="G11" s="124">
        <f t="shared" si="2"/>
        <v>0</v>
      </c>
      <c r="H11" s="124">
        <f t="shared" si="2"/>
        <v>0</v>
      </c>
      <c r="I11" s="124">
        <f t="shared" si="2"/>
        <v>10468</v>
      </c>
    </row>
    <row r="12" spans="1:9" ht="19.5" customHeight="1" thickBot="1">
      <c r="A12" s="539" t="s">
        <v>10</v>
      </c>
      <c r="B12" s="115" t="s">
        <v>589</v>
      </c>
      <c r="C12" s="116">
        <v>2004</v>
      </c>
      <c r="D12" s="117">
        <v>9028</v>
      </c>
      <c r="E12" s="118">
        <v>1440</v>
      </c>
      <c r="F12" s="41"/>
      <c r="G12" s="41"/>
      <c r="H12" s="35"/>
      <c r="I12" s="613">
        <f t="shared" si="0"/>
        <v>10468</v>
      </c>
    </row>
    <row r="13" spans="1:10" ht="19.5" customHeight="1" thickBot="1">
      <c r="A13" s="537" t="s">
        <v>11</v>
      </c>
      <c r="B13" s="538" t="s">
        <v>490</v>
      </c>
      <c r="C13" s="546"/>
      <c r="D13" s="124"/>
      <c r="E13" s="125"/>
      <c r="F13" s="126"/>
      <c r="G13" s="126"/>
      <c r="H13" s="127"/>
      <c r="I13" s="111">
        <f t="shared" si="0"/>
        <v>0</v>
      </c>
      <c r="J13" s="119"/>
    </row>
    <row r="14" spans="1:9" ht="19.5" customHeight="1" thickBot="1">
      <c r="A14" s="541" t="s">
        <v>12</v>
      </c>
      <c r="B14" s="120" t="s">
        <v>77</v>
      </c>
      <c r="C14" s="121"/>
      <c r="D14" s="122"/>
      <c r="E14" s="123"/>
      <c r="F14" s="42"/>
      <c r="G14" s="42"/>
      <c r="H14" s="38"/>
      <c r="I14" s="542">
        <f t="shared" si="0"/>
        <v>0</v>
      </c>
    </row>
    <row r="15" spans="1:9" ht="19.5" customHeight="1" thickBot="1">
      <c r="A15" s="537" t="s">
        <v>13</v>
      </c>
      <c r="B15" s="543" t="s">
        <v>491</v>
      </c>
      <c r="C15" s="546"/>
      <c r="D15" s="124">
        <f aca="true" t="shared" si="3" ref="D15:I15">SUM(D16)</f>
        <v>3452</v>
      </c>
      <c r="E15" s="124">
        <f t="shared" si="3"/>
        <v>607</v>
      </c>
      <c r="F15" s="124">
        <f t="shared" si="3"/>
        <v>0</v>
      </c>
      <c r="G15" s="124">
        <f t="shared" si="3"/>
        <v>0</v>
      </c>
      <c r="H15" s="124">
        <f t="shared" si="3"/>
        <v>0</v>
      </c>
      <c r="I15" s="124">
        <f t="shared" si="3"/>
        <v>4059</v>
      </c>
    </row>
    <row r="16" spans="1:9" ht="24.75" customHeight="1" thickBot="1">
      <c r="A16" s="544" t="s">
        <v>14</v>
      </c>
      <c r="B16" s="115" t="s">
        <v>588</v>
      </c>
      <c r="C16" s="128">
        <v>2004</v>
      </c>
      <c r="D16" s="129">
        <v>3452</v>
      </c>
      <c r="E16" s="130">
        <v>607</v>
      </c>
      <c r="F16" s="131"/>
      <c r="G16" s="131"/>
      <c r="H16" s="37"/>
      <c r="I16" s="614">
        <f t="shared" si="0"/>
        <v>4059</v>
      </c>
    </row>
    <row r="17" spans="1:9" ht="19.5" customHeight="1" thickBot="1">
      <c r="A17" s="690" t="s">
        <v>189</v>
      </c>
      <c r="B17" s="691"/>
      <c r="C17" s="187"/>
      <c r="D17" s="111">
        <f>D5+D8+D11+D13+D15</f>
        <v>22213</v>
      </c>
      <c r="E17" s="112">
        <f>E5+E8+E11+E13+E15</f>
        <v>2526</v>
      </c>
      <c r="F17" s="113">
        <f>F5+F8+F11+F13+F15</f>
        <v>601</v>
      </c>
      <c r="G17" s="113">
        <f>G5+G8+G11+G13+G15</f>
        <v>0</v>
      </c>
      <c r="H17" s="114">
        <f>H5+H8+H11+H13+H15</f>
        <v>0</v>
      </c>
      <c r="I17" s="111">
        <f>SUM(D17:H17)</f>
        <v>25340</v>
      </c>
    </row>
  </sheetData>
  <sheetProtection/>
  <mergeCells count="7">
    <mergeCell ref="A17:B17"/>
    <mergeCell ref="I2:I3"/>
    <mergeCell ref="E2:H2"/>
    <mergeCell ref="A2:A3"/>
    <mergeCell ref="B2:B3"/>
    <mergeCell ref="C2:C3"/>
    <mergeCell ref="D2:D3"/>
  </mergeCells>
  <printOptions horizontalCentered="1"/>
  <pageMargins left="0.7874015748031497" right="0.7874015748031497" top="1.1811023622047245" bottom="0.984251968503937" header="0.7874015748031497" footer="0.7874015748031497"/>
  <pageSetup horizontalDpi="600" verticalDpi="600" orientation="landscape" paperSize="9" scale="95" r:id="rId1"/>
  <headerFooter alignWithMargins="0">
    <oddHeader>&amp;C&amp;"Times New Roman CE,Félkövér"&amp;12Többéves kihatással járó döntések számszerűsítése évenkénti bontásban és összesítve célok szerint&amp;R&amp;"Times New Roman CE,Félkövér dőlt"2. számú tájékoztató tábla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D31"/>
  <sheetViews>
    <sheetView workbookViewId="0" topLeftCell="B1">
      <selection activeCell="C4" sqref="C4"/>
    </sheetView>
  </sheetViews>
  <sheetFormatPr defaultColWidth="9.00390625" defaultRowHeight="12.75"/>
  <cols>
    <col min="1" max="1" width="5.875" style="145" customWidth="1"/>
    <col min="2" max="2" width="54.875" style="5" customWidth="1"/>
    <col min="3" max="4" width="17.625" style="5" customWidth="1"/>
    <col min="5" max="16384" width="9.375" style="5" customWidth="1"/>
  </cols>
  <sheetData>
    <row r="1" spans="1:4" s="133" customFormat="1" ht="15.75" thickBot="1">
      <c r="A1" s="132"/>
      <c r="D1" s="67" t="s">
        <v>65</v>
      </c>
    </row>
    <row r="2" spans="1:4" s="135" customFormat="1" ht="48" customHeight="1" thickBot="1">
      <c r="A2" s="134" t="s">
        <v>1</v>
      </c>
      <c r="B2" s="367" t="s">
        <v>2</v>
      </c>
      <c r="C2" s="367" t="s">
        <v>78</v>
      </c>
      <c r="D2" s="368" t="s">
        <v>79</v>
      </c>
    </row>
    <row r="3" spans="1:4" s="135" customFormat="1" ht="13.5" customHeight="1" thickBot="1">
      <c r="A3" s="53">
        <v>1</v>
      </c>
      <c r="B3" s="370">
        <v>2</v>
      </c>
      <c r="C3" s="370">
        <v>3</v>
      </c>
      <c r="D3" s="371">
        <v>4</v>
      </c>
    </row>
    <row r="4" spans="1:4" ht="18" customHeight="1">
      <c r="A4" s="239" t="s">
        <v>3</v>
      </c>
      <c r="B4" s="372" t="s">
        <v>233</v>
      </c>
      <c r="C4" s="237"/>
      <c r="D4" s="136"/>
    </row>
    <row r="5" spans="1:4" ht="18" customHeight="1">
      <c r="A5" s="137" t="s">
        <v>4</v>
      </c>
      <c r="B5" s="373" t="s">
        <v>234</v>
      </c>
      <c r="C5" s="238"/>
      <c r="D5" s="139"/>
    </row>
    <row r="6" spans="1:4" ht="18" customHeight="1">
      <c r="A6" s="137" t="s">
        <v>5</v>
      </c>
      <c r="B6" s="373" t="s">
        <v>154</v>
      </c>
      <c r="C6" s="238"/>
      <c r="D6" s="139"/>
    </row>
    <row r="7" spans="1:4" ht="18" customHeight="1">
      <c r="A7" s="137" t="s">
        <v>6</v>
      </c>
      <c r="B7" s="373" t="s">
        <v>155</v>
      </c>
      <c r="C7" s="238"/>
      <c r="D7" s="139"/>
    </row>
    <row r="8" spans="1:4" ht="18" customHeight="1">
      <c r="A8" s="137" t="s">
        <v>7</v>
      </c>
      <c r="B8" s="373" t="s">
        <v>225</v>
      </c>
      <c r="C8" s="238"/>
      <c r="D8" s="139"/>
    </row>
    <row r="9" spans="1:4" ht="18" customHeight="1">
      <c r="A9" s="137" t="s">
        <v>8</v>
      </c>
      <c r="B9" s="373" t="s">
        <v>226</v>
      </c>
      <c r="C9" s="238"/>
      <c r="D9" s="139"/>
    </row>
    <row r="10" spans="1:4" ht="18" customHeight="1">
      <c r="A10" s="137" t="s">
        <v>9</v>
      </c>
      <c r="B10" s="374" t="s">
        <v>227</v>
      </c>
      <c r="C10" s="238"/>
      <c r="D10" s="139"/>
    </row>
    <row r="11" spans="1:4" ht="18" customHeight="1">
      <c r="A11" s="137" t="s">
        <v>10</v>
      </c>
      <c r="B11" s="374" t="s">
        <v>228</v>
      </c>
      <c r="C11" s="238"/>
      <c r="D11" s="139"/>
    </row>
    <row r="12" spans="1:4" ht="18" customHeight="1">
      <c r="A12" s="137" t="s">
        <v>11</v>
      </c>
      <c r="B12" s="374" t="s">
        <v>229</v>
      </c>
      <c r="C12" s="238"/>
      <c r="D12" s="139"/>
    </row>
    <row r="13" spans="1:4" ht="18" customHeight="1">
      <c r="A13" s="137" t="s">
        <v>12</v>
      </c>
      <c r="B13" s="374" t="s">
        <v>230</v>
      </c>
      <c r="C13" s="238"/>
      <c r="D13" s="139"/>
    </row>
    <row r="14" spans="1:4" ht="18" customHeight="1">
      <c r="A14" s="137" t="s">
        <v>13</v>
      </c>
      <c r="B14" s="374" t="s">
        <v>231</v>
      </c>
      <c r="C14" s="238"/>
      <c r="D14" s="139"/>
    </row>
    <row r="15" spans="1:4" ht="22.5" customHeight="1">
      <c r="A15" s="137" t="s">
        <v>14</v>
      </c>
      <c r="B15" s="374" t="s">
        <v>232</v>
      </c>
      <c r="C15" s="238"/>
      <c r="D15" s="139"/>
    </row>
    <row r="16" spans="1:4" ht="18" customHeight="1">
      <c r="A16" s="137" t="s">
        <v>15</v>
      </c>
      <c r="B16" s="373" t="s">
        <v>156</v>
      </c>
      <c r="C16" s="238"/>
      <c r="D16" s="139"/>
    </row>
    <row r="17" spans="1:4" ht="18" customHeight="1">
      <c r="A17" s="137" t="s">
        <v>16</v>
      </c>
      <c r="B17" s="373" t="s">
        <v>157</v>
      </c>
      <c r="C17" s="238"/>
      <c r="D17" s="139"/>
    </row>
    <row r="18" spans="1:4" ht="18" customHeight="1">
      <c r="A18" s="137" t="s">
        <v>17</v>
      </c>
      <c r="B18" s="373" t="s">
        <v>158</v>
      </c>
      <c r="C18" s="238"/>
      <c r="D18" s="139"/>
    </row>
    <row r="19" spans="1:4" ht="18" customHeight="1">
      <c r="A19" s="137" t="s">
        <v>18</v>
      </c>
      <c r="B19" s="373" t="s">
        <v>159</v>
      </c>
      <c r="C19" s="238"/>
      <c r="D19" s="139"/>
    </row>
    <row r="20" spans="1:4" ht="18" customHeight="1">
      <c r="A20" s="137" t="s">
        <v>19</v>
      </c>
      <c r="B20" s="373" t="s">
        <v>160</v>
      </c>
      <c r="C20" s="238"/>
      <c r="D20" s="139"/>
    </row>
    <row r="21" spans="1:4" ht="18" customHeight="1">
      <c r="A21" s="137" t="s">
        <v>20</v>
      </c>
      <c r="B21" s="192"/>
      <c r="C21" s="138"/>
      <c r="D21" s="139"/>
    </row>
    <row r="22" spans="1:4" ht="18" customHeight="1">
      <c r="A22" s="137" t="s">
        <v>21</v>
      </c>
      <c r="B22" s="140"/>
      <c r="C22" s="138"/>
      <c r="D22" s="139"/>
    </row>
    <row r="23" spans="1:4" ht="18" customHeight="1">
      <c r="A23" s="137" t="s">
        <v>22</v>
      </c>
      <c r="B23" s="140"/>
      <c r="C23" s="138"/>
      <c r="D23" s="139"/>
    </row>
    <row r="24" spans="1:4" ht="18" customHeight="1">
      <c r="A24" s="137" t="s">
        <v>23</v>
      </c>
      <c r="B24" s="140"/>
      <c r="C24" s="138"/>
      <c r="D24" s="139"/>
    </row>
    <row r="25" spans="1:4" ht="18" customHeight="1">
      <c r="A25" s="137" t="s">
        <v>24</v>
      </c>
      <c r="B25" s="140"/>
      <c r="C25" s="138"/>
      <c r="D25" s="139"/>
    </row>
    <row r="26" spans="1:4" ht="18" customHeight="1">
      <c r="A26" s="137" t="s">
        <v>25</v>
      </c>
      <c r="B26" s="140"/>
      <c r="C26" s="138"/>
      <c r="D26" s="139"/>
    </row>
    <row r="27" spans="1:4" ht="18" customHeight="1">
      <c r="A27" s="137" t="s">
        <v>26</v>
      </c>
      <c r="B27" s="140"/>
      <c r="C27" s="138"/>
      <c r="D27" s="139"/>
    </row>
    <row r="28" spans="1:4" ht="18" customHeight="1">
      <c r="A28" s="137" t="s">
        <v>27</v>
      </c>
      <c r="B28" s="140"/>
      <c r="C28" s="138"/>
      <c r="D28" s="139"/>
    </row>
    <row r="29" spans="1:4" ht="18" customHeight="1" thickBot="1">
      <c r="A29" s="240" t="s">
        <v>28</v>
      </c>
      <c r="B29" s="141"/>
      <c r="C29" s="142"/>
      <c r="D29" s="143"/>
    </row>
    <row r="30" spans="1:4" ht="18" customHeight="1" thickBot="1">
      <c r="A30" s="54" t="s">
        <v>29</v>
      </c>
      <c r="B30" s="378" t="s">
        <v>42</v>
      </c>
      <c r="C30" s="379">
        <f>SUM(C4:C29)</f>
        <v>0</v>
      </c>
      <c r="D30" s="380">
        <f>SUM(D4:D29)</f>
        <v>0</v>
      </c>
    </row>
    <row r="31" spans="1:4" ht="8.25" customHeight="1">
      <c r="A31" s="144"/>
      <c r="B31" s="699"/>
      <c r="C31" s="699"/>
      <c r="D31" s="699"/>
    </row>
  </sheetData>
  <sheetProtection sheet="1" objects="1" scenarios="1"/>
  <mergeCells count="1">
    <mergeCell ref="B31:D31"/>
  </mergeCells>
  <printOptions horizontalCentered="1"/>
  <pageMargins left="0.7874015748031497" right="0.7874015748031497" top="1.63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CE,Félkövér"&amp;14
&amp;12
Az önkormányzat által adott közvetett támogatások
(kedvezmények)
&amp;R&amp;"Times New Roman CE,Dőlt"&amp;11 &amp;"Times New Roman CE,Félkövér dőlt"3. számú tájékoztató tábla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">
      <selection activeCell="Q27" sqref="Q27"/>
    </sheetView>
  </sheetViews>
  <sheetFormatPr defaultColWidth="9.00390625" defaultRowHeight="12.75"/>
  <cols>
    <col min="1" max="1" width="4.875" style="163" customWidth="1"/>
    <col min="2" max="2" width="28.875" style="181" customWidth="1"/>
    <col min="3" max="4" width="9.00390625" style="181" customWidth="1"/>
    <col min="5" max="5" width="9.50390625" style="181" customWidth="1"/>
    <col min="6" max="6" width="8.875" style="181" customWidth="1"/>
    <col min="7" max="7" width="8.625" style="181" customWidth="1"/>
    <col min="8" max="8" width="8.875" style="181" customWidth="1"/>
    <col min="9" max="9" width="8.125" style="181" customWidth="1"/>
    <col min="10" max="14" width="9.50390625" style="181" customWidth="1"/>
    <col min="15" max="15" width="12.625" style="163" customWidth="1"/>
    <col min="16" max="16384" width="9.375" style="181" customWidth="1"/>
  </cols>
  <sheetData>
    <row r="1" spans="1:15" ht="31.5" customHeight="1">
      <c r="A1" s="703" t="s">
        <v>475</v>
      </c>
      <c r="B1" s="704"/>
      <c r="C1" s="704"/>
      <c r="D1" s="704"/>
      <c r="E1" s="704"/>
      <c r="F1" s="704"/>
      <c r="G1" s="704"/>
      <c r="H1" s="704"/>
      <c r="I1" s="704"/>
      <c r="J1" s="704"/>
      <c r="K1" s="704"/>
      <c r="L1" s="704"/>
      <c r="M1" s="704"/>
      <c r="N1" s="704"/>
      <c r="O1" s="704"/>
    </row>
    <row r="2" ht="16.5" thickBot="1">
      <c r="O2" s="6" t="s">
        <v>46</v>
      </c>
    </row>
    <row r="3" spans="1:15" s="163" customFormat="1" ht="25.5" customHeight="1" thickBot="1">
      <c r="A3" s="160" t="s">
        <v>1</v>
      </c>
      <c r="B3" s="161" t="s">
        <v>66</v>
      </c>
      <c r="C3" s="161" t="s">
        <v>80</v>
      </c>
      <c r="D3" s="161" t="s">
        <v>81</v>
      </c>
      <c r="E3" s="161" t="s">
        <v>82</v>
      </c>
      <c r="F3" s="161" t="s">
        <v>83</v>
      </c>
      <c r="G3" s="161" t="s">
        <v>84</v>
      </c>
      <c r="H3" s="161" t="s">
        <v>85</v>
      </c>
      <c r="I3" s="161" t="s">
        <v>86</v>
      </c>
      <c r="J3" s="161" t="s">
        <v>87</v>
      </c>
      <c r="K3" s="161" t="s">
        <v>88</v>
      </c>
      <c r="L3" s="161" t="s">
        <v>89</v>
      </c>
      <c r="M3" s="161" t="s">
        <v>90</v>
      </c>
      <c r="N3" s="161" t="s">
        <v>91</v>
      </c>
      <c r="O3" s="162" t="s">
        <v>42</v>
      </c>
    </row>
    <row r="4" spans="1:15" s="165" customFormat="1" ht="15" customHeight="1" thickBot="1">
      <c r="A4" s="164" t="s">
        <v>3</v>
      </c>
      <c r="B4" s="700" t="s">
        <v>49</v>
      </c>
      <c r="C4" s="701"/>
      <c r="D4" s="701"/>
      <c r="E4" s="701"/>
      <c r="F4" s="701"/>
      <c r="G4" s="701"/>
      <c r="H4" s="701"/>
      <c r="I4" s="701"/>
      <c r="J4" s="701"/>
      <c r="K4" s="701"/>
      <c r="L4" s="701"/>
      <c r="M4" s="701"/>
      <c r="N4" s="701"/>
      <c r="O4" s="702"/>
    </row>
    <row r="5" spans="1:15" s="165" customFormat="1" ht="24.75" customHeight="1">
      <c r="A5" s="166" t="s">
        <v>4</v>
      </c>
      <c r="B5" s="623" t="s">
        <v>620</v>
      </c>
      <c r="C5" s="167"/>
      <c r="D5" s="167"/>
      <c r="E5" s="167">
        <v>4601</v>
      </c>
      <c r="F5" s="167"/>
      <c r="G5" s="167"/>
      <c r="H5" s="167"/>
      <c r="I5" s="167"/>
      <c r="J5" s="167"/>
      <c r="K5" s="167">
        <v>4602</v>
      </c>
      <c r="L5" s="167"/>
      <c r="M5" s="167"/>
      <c r="N5" s="167"/>
      <c r="O5" s="168">
        <f aca="true" t="shared" si="0" ref="O5:O27">SUM(C5:N5)</f>
        <v>9203</v>
      </c>
    </row>
    <row r="6" spans="1:15" s="172" customFormat="1" ht="13.5" customHeight="1">
      <c r="A6" s="169" t="s">
        <v>5</v>
      </c>
      <c r="B6" s="547" t="s">
        <v>50</v>
      </c>
      <c r="C6" s="170">
        <v>24</v>
      </c>
      <c r="D6" s="170">
        <v>25</v>
      </c>
      <c r="E6" s="170">
        <v>25</v>
      </c>
      <c r="F6" s="170">
        <v>25</v>
      </c>
      <c r="G6" s="170">
        <v>24</v>
      </c>
      <c r="H6" s="170">
        <v>25</v>
      </c>
      <c r="I6" s="170">
        <v>24</v>
      </c>
      <c r="J6" s="170">
        <v>25</v>
      </c>
      <c r="K6" s="170">
        <v>24</v>
      </c>
      <c r="L6" s="170">
        <v>25</v>
      </c>
      <c r="M6" s="170">
        <v>24</v>
      </c>
      <c r="N6" s="170">
        <v>25</v>
      </c>
      <c r="O6" s="171">
        <f t="shared" si="0"/>
        <v>295</v>
      </c>
    </row>
    <row r="7" spans="1:15" s="172" customFormat="1" ht="27" customHeight="1">
      <c r="A7" s="169" t="s">
        <v>6</v>
      </c>
      <c r="B7" s="548" t="s">
        <v>476</v>
      </c>
      <c r="C7" s="173">
        <v>736</v>
      </c>
      <c r="D7" s="173">
        <v>736</v>
      </c>
      <c r="E7" s="173">
        <v>736</v>
      </c>
      <c r="F7" s="173">
        <v>736</v>
      </c>
      <c r="G7" s="173">
        <v>736</v>
      </c>
      <c r="H7" s="173">
        <v>737</v>
      </c>
      <c r="I7" s="173">
        <v>736</v>
      </c>
      <c r="J7" s="173">
        <v>736</v>
      </c>
      <c r="K7" s="173">
        <v>736</v>
      </c>
      <c r="L7" s="173">
        <v>737</v>
      </c>
      <c r="M7" s="173">
        <v>736</v>
      </c>
      <c r="N7" s="173">
        <v>736</v>
      </c>
      <c r="O7" s="174">
        <f t="shared" si="0"/>
        <v>8834</v>
      </c>
    </row>
    <row r="8" spans="1:15" s="172" customFormat="1" ht="13.5" customHeight="1">
      <c r="A8" s="169" t="s">
        <v>7</v>
      </c>
      <c r="B8" s="547" t="s">
        <v>140</v>
      </c>
      <c r="C8" s="170">
        <v>128</v>
      </c>
      <c r="D8" s="170">
        <v>128</v>
      </c>
      <c r="E8" s="170">
        <v>127</v>
      </c>
      <c r="F8" s="170">
        <v>128</v>
      </c>
      <c r="G8" s="170">
        <v>127</v>
      </c>
      <c r="H8" s="170">
        <v>128</v>
      </c>
      <c r="I8" s="170">
        <v>127</v>
      </c>
      <c r="J8" s="170">
        <v>128</v>
      </c>
      <c r="K8" s="170">
        <v>128</v>
      </c>
      <c r="L8" s="170">
        <v>128</v>
      </c>
      <c r="M8" s="170">
        <v>127</v>
      </c>
      <c r="N8" s="170">
        <v>127</v>
      </c>
      <c r="O8" s="171">
        <f t="shared" si="0"/>
        <v>1531</v>
      </c>
    </row>
    <row r="9" spans="1:15" s="172" customFormat="1" ht="13.5" customHeight="1">
      <c r="A9" s="169" t="s">
        <v>8</v>
      </c>
      <c r="B9" s="547" t="s">
        <v>477</v>
      </c>
      <c r="C9" s="170"/>
      <c r="D9" s="170"/>
      <c r="E9" s="170"/>
      <c r="F9" s="170">
        <v>7972</v>
      </c>
      <c r="G9" s="170"/>
      <c r="H9" s="170"/>
      <c r="I9" s="170"/>
      <c r="J9" s="170"/>
      <c r="K9" s="170"/>
      <c r="L9" s="170"/>
      <c r="M9" s="170"/>
      <c r="N9" s="170"/>
      <c r="O9" s="171">
        <f t="shared" si="0"/>
        <v>7972</v>
      </c>
    </row>
    <row r="10" spans="1:15" s="172" customFormat="1" ht="13.5" customHeight="1">
      <c r="A10" s="169" t="s">
        <v>9</v>
      </c>
      <c r="B10" s="547" t="s">
        <v>60</v>
      </c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1">
        <f t="shared" si="0"/>
        <v>0</v>
      </c>
    </row>
    <row r="11" spans="1:15" s="172" customFormat="1" ht="13.5" customHeight="1">
      <c r="A11" s="169" t="s">
        <v>10</v>
      </c>
      <c r="B11" s="547" t="s">
        <v>478</v>
      </c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1">
        <f t="shared" si="0"/>
        <v>0</v>
      </c>
    </row>
    <row r="12" spans="1:15" s="172" customFormat="1" ht="27" customHeight="1">
      <c r="A12" s="169" t="s">
        <v>11</v>
      </c>
      <c r="B12" s="549" t="s">
        <v>479</v>
      </c>
      <c r="C12" s="170">
        <v>892</v>
      </c>
      <c r="D12" s="170">
        <v>890</v>
      </c>
      <c r="E12" s="170"/>
      <c r="F12" s="170"/>
      <c r="G12" s="170"/>
      <c r="H12" s="170"/>
      <c r="I12" s="170"/>
      <c r="J12" s="170"/>
      <c r="K12" s="170"/>
      <c r="L12" s="170">
        <v>2000</v>
      </c>
      <c r="M12" s="170">
        <v>895</v>
      </c>
      <c r="N12" s="170">
        <v>86</v>
      </c>
      <c r="O12" s="171">
        <f t="shared" si="0"/>
        <v>4763</v>
      </c>
    </row>
    <row r="13" spans="1:15" s="172" customFormat="1" ht="13.5" customHeight="1" thickBot="1">
      <c r="A13" s="169" t="s">
        <v>12</v>
      </c>
      <c r="B13" s="547" t="s">
        <v>480</v>
      </c>
      <c r="C13" s="170"/>
      <c r="D13" s="170"/>
      <c r="E13" s="170"/>
      <c r="F13" s="170"/>
      <c r="G13" s="170"/>
      <c r="H13" s="170"/>
      <c r="I13" s="170"/>
      <c r="J13" s="170"/>
      <c r="K13" s="170"/>
      <c r="L13" s="170">
        <v>1251</v>
      </c>
      <c r="M13" s="170"/>
      <c r="N13" s="170"/>
      <c r="O13" s="171">
        <f t="shared" si="0"/>
        <v>1251</v>
      </c>
    </row>
    <row r="14" spans="1:15" s="165" customFormat="1" ht="15.75" customHeight="1" thickBot="1">
      <c r="A14" s="164" t="s">
        <v>13</v>
      </c>
      <c r="B14" s="55" t="s">
        <v>137</v>
      </c>
      <c r="C14" s="175">
        <f aca="true" t="shared" si="1" ref="C14:N14">SUM(C5:C13)</f>
        <v>1780</v>
      </c>
      <c r="D14" s="175">
        <f t="shared" si="1"/>
        <v>1779</v>
      </c>
      <c r="E14" s="175">
        <f t="shared" si="1"/>
        <v>5489</v>
      </c>
      <c r="F14" s="175">
        <f t="shared" si="1"/>
        <v>8861</v>
      </c>
      <c r="G14" s="175">
        <f t="shared" si="1"/>
        <v>887</v>
      </c>
      <c r="H14" s="175">
        <f t="shared" si="1"/>
        <v>890</v>
      </c>
      <c r="I14" s="175">
        <f t="shared" si="1"/>
        <v>887</v>
      </c>
      <c r="J14" s="175">
        <f t="shared" si="1"/>
        <v>889</v>
      </c>
      <c r="K14" s="175">
        <f t="shared" si="1"/>
        <v>5490</v>
      </c>
      <c r="L14" s="175">
        <f t="shared" si="1"/>
        <v>4141</v>
      </c>
      <c r="M14" s="175">
        <f t="shared" si="1"/>
        <v>1782</v>
      </c>
      <c r="N14" s="175">
        <f t="shared" si="1"/>
        <v>974</v>
      </c>
      <c r="O14" s="176">
        <f>SUM(C14:N14)</f>
        <v>33849</v>
      </c>
    </row>
    <row r="15" spans="1:15" s="165" customFormat="1" ht="15" customHeight="1" thickBot="1">
      <c r="A15" s="164" t="s">
        <v>14</v>
      </c>
      <c r="B15" s="700" t="s">
        <v>55</v>
      </c>
      <c r="C15" s="701"/>
      <c r="D15" s="701"/>
      <c r="E15" s="701"/>
      <c r="F15" s="701"/>
      <c r="G15" s="701"/>
      <c r="H15" s="701"/>
      <c r="I15" s="701"/>
      <c r="J15" s="701"/>
      <c r="K15" s="701"/>
      <c r="L15" s="701"/>
      <c r="M15" s="701"/>
      <c r="N15" s="701"/>
      <c r="O15" s="702"/>
    </row>
    <row r="16" spans="1:15" s="172" customFormat="1" ht="13.5" customHeight="1">
      <c r="A16" s="177" t="s">
        <v>15</v>
      </c>
      <c r="B16" s="550" t="s">
        <v>67</v>
      </c>
      <c r="C16" s="173">
        <v>298</v>
      </c>
      <c r="D16" s="173">
        <v>298</v>
      </c>
      <c r="E16" s="173">
        <v>298</v>
      </c>
      <c r="F16" s="173">
        <v>298</v>
      </c>
      <c r="G16" s="173">
        <v>298</v>
      </c>
      <c r="H16" s="173">
        <v>298</v>
      </c>
      <c r="I16" s="173">
        <v>297</v>
      </c>
      <c r="J16" s="173">
        <v>298</v>
      </c>
      <c r="K16" s="173">
        <v>298</v>
      </c>
      <c r="L16" s="173">
        <v>298</v>
      </c>
      <c r="M16" s="173">
        <v>297</v>
      </c>
      <c r="N16" s="173">
        <v>298</v>
      </c>
      <c r="O16" s="174">
        <f t="shared" si="0"/>
        <v>3574</v>
      </c>
    </row>
    <row r="17" spans="1:15" s="172" customFormat="1" ht="27" customHeight="1">
      <c r="A17" s="169" t="s">
        <v>16</v>
      </c>
      <c r="B17" s="549" t="s">
        <v>331</v>
      </c>
      <c r="C17" s="170">
        <v>80</v>
      </c>
      <c r="D17" s="170">
        <v>80</v>
      </c>
      <c r="E17" s="170">
        <v>81</v>
      </c>
      <c r="F17" s="170">
        <v>81</v>
      </c>
      <c r="G17" s="170">
        <v>80</v>
      </c>
      <c r="H17" s="170">
        <v>81</v>
      </c>
      <c r="I17" s="170">
        <v>80</v>
      </c>
      <c r="J17" s="170">
        <v>81</v>
      </c>
      <c r="K17" s="170">
        <v>80</v>
      </c>
      <c r="L17" s="170">
        <v>80</v>
      </c>
      <c r="M17" s="170">
        <v>81</v>
      </c>
      <c r="N17" s="170">
        <v>80</v>
      </c>
      <c r="O17" s="171">
        <f t="shared" si="0"/>
        <v>965</v>
      </c>
    </row>
    <row r="18" spans="1:15" s="172" customFormat="1" ht="13.5" customHeight="1">
      <c r="A18" s="169" t="s">
        <v>17</v>
      </c>
      <c r="B18" s="547" t="s">
        <v>69</v>
      </c>
      <c r="C18" s="170">
        <v>396</v>
      </c>
      <c r="D18" s="170">
        <v>395</v>
      </c>
      <c r="E18" s="170">
        <v>396</v>
      </c>
      <c r="F18" s="170">
        <v>395</v>
      </c>
      <c r="G18" s="170">
        <v>396</v>
      </c>
      <c r="H18" s="170">
        <v>395</v>
      </c>
      <c r="I18" s="170">
        <v>396</v>
      </c>
      <c r="J18" s="170">
        <v>395</v>
      </c>
      <c r="K18" s="170">
        <v>396</v>
      </c>
      <c r="L18" s="170">
        <v>395</v>
      </c>
      <c r="M18" s="170">
        <v>396</v>
      </c>
      <c r="N18" s="170">
        <v>395</v>
      </c>
      <c r="O18" s="171">
        <f t="shared" si="0"/>
        <v>4746</v>
      </c>
    </row>
    <row r="19" spans="1:15" s="172" customFormat="1" ht="13.5" customHeight="1">
      <c r="A19" s="169" t="s">
        <v>18</v>
      </c>
      <c r="B19" s="547" t="s">
        <v>35</v>
      </c>
      <c r="C19" s="170"/>
      <c r="D19" s="170"/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1">
        <f t="shared" si="0"/>
        <v>0</v>
      </c>
    </row>
    <row r="20" spans="1:15" s="172" customFormat="1" ht="13.5" customHeight="1">
      <c r="A20" s="169" t="s">
        <v>19</v>
      </c>
      <c r="B20" s="547" t="s">
        <v>148</v>
      </c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1">
        <f t="shared" si="0"/>
        <v>0</v>
      </c>
    </row>
    <row r="21" spans="1:15" s="172" customFormat="1" ht="13.5" customHeight="1">
      <c r="A21" s="169" t="s">
        <v>20</v>
      </c>
      <c r="B21" s="547" t="s">
        <v>149</v>
      </c>
      <c r="C21" s="170">
        <v>627</v>
      </c>
      <c r="D21" s="170">
        <v>627</v>
      </c>
      <c r="E21" s="170">
        <v>627</v>
      </c>
      <c r="F21" s="170">
        <v>628</v>
      </c>
      <c r="G21" s="170">
        <v>627</v>
      </c>
      <c r="H21" s="170">
        <v>628</v>
      </c>
      <c r="I21" s="170">
        <v>627</v>
      </c>
      <c r="J21" s="170">
        <v>628</v>
      </c>
      <c r="K21" s="170">
        <v>627</v>
      </c>
      <c r="L21" s="170">
        <v>628</v>
      </c>
      <c r="M21" s="170">
        <v>627</v>
      </c>
      <c r="N21" s="170">
        <v>627</v>
      </c>
      <c r="O21" s="171">
        <f t="shared" si="0"/>
        <v>7528</v>
      </c>
    </row>
    <row r="22" spans="1:15" s="172" customFormat="1" ht="27" customHeight="1">
      <c r="A22" s="169" t="s">
        <v>21</v>
      </c>
      <c r="B22" s="549" t="s">
        <v>483</v>
      </c>
      <c r="C22" s="170">
        <v>339</v>
      </c>
      <c r="D22" s="170">
        <v>339</v>
      </c>
      <c r="E22" s="170">
        <v>339</v>
      </c>
      <c r="F22" s="170">
        <v>339</v>
      </c>
      <c r="G22" s="170">
        <v>339</v>
      </c>
      <c r="H22" s="170">
        <v>339</v>
      </c>
      <c r="I22" s="170">
        <v>339</v>
      </c>
      <c r="J22" s="170">
        <v>340</v>
      </c>
      <c r="K22" s="170">
        <v>339</v>
      </c>
      <c r="L22" s="170">
        <v>339</v>
      </c>
      <c r="M22" s="170">
        <v>340</v>
      </c>
      <c r="N22" s="170">
        <v>339</v>
      </c>
      <c r="O22" s="171">
        <f t="shared" si="0"/>
        <v>4070</v>
      </c>
    </row>
    <row r="23" spans="1:15" s="172" customFormat="1" ht="13.5" customHeight="1">
      <c r="A23" s="169" t="s">
        <v>22</v>
      </c>
      <c r="B23" s="547" t="s">
        <v>36</v>
      </c>
      <c r="C23" s="170"/>
      <c r="D23" s="170"/>
      <c r="E23" s="170"/>
      <c r="F23" s="170"/>
      <c r="G23" s="170"/>
      <c r="H23" s="170"/>
      <c r="I23" s="170"/>
      <c r="J23" s="170"/>
      <c r="K23" s="170"/>
      <c r="L23" s="170">
        <v>4763</v>
      </c>
      <c r="M23" s="170"/>
      <c r="N23" s="170"/>
      <c r="O23" s="171">
        <f t="shared" si="0"/>
        <v>4763</v>
      </c>
    </row>
    <row r="24" spans="1:15" s="172" customFormat="1" ht="13.5" customHeight="1">
      <c r="A24" s="169" t="s">
        <v>23</v>
      </c>
      <c r="B24" s="547" t="s">
        <v>100</v>
      </c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1">
        <f t="shared" si="0"/>
        <v>0</v>
      </c>
    </row>
    <row r="25" spans="1:15" s="172" customFormat="1" ht="13.5" customHeight="1">
      <c r="A25" s="169" t="s">
        <v>24</v>
      </c>
      <c r="B25" s="547" t="s">
        <v>481</v>
      </c>
      <c r="C25" s="170">
        <v>6</v>
      </c>
      <c r="D25" s="170">
        <v>6</v>
      </c>
      <c r="E25" s="170">
        <v>6</v>
      </c>
      <c r="F25" s="170">
        <v>613</v>
      </c>
      <c r="G25" s="170">
        <v>6</v>
      </c>
      <c r="H25" s="170">
        <v>6</v>
      </c>
      <c r="I25" s="170">
        <v>726</v>
      </c>
      <c r="J25" s="170">
        <v>6</v>
      </c>
      <c r="K25" s="170">
        <v>7</v>
      </c>
      <c r="L25" s="170">
        <v>6</v>
      </c>
      <c r="M25" s="170">
        <v>7</v>
      </c>
      <c r="N25" s="170">
        <v>726</v>
      </c>
      <c r="O25" s="171">
        <f t="shared" si="0"/>
        <v>2121</v>
      </c>
    </row>
    <row r="26" spans="1:15" s="172" customFormat="1" ht="13.5" customHeight="1" thickBot="1">
      <c r="A26" s="169" t="s">
        <v>25</v>
      </c>
      <c r="B26" s="547" t="s">
        <v>482</v>
      </c>
      <c r="C26" s="170">
        <v>34</v>
      </c>
      <c r="D26" s="170">
        <v>34</v>
      </c>
      <c r="E26" s="170">
        <v>34</v>
      </c>
      <c r="F26" s="170">
        <v>5710</v>
      </c>
      <c r="G26" s="170">
        <v>33</v>
      </c>
      <c r="H26" s="170">
        <v>33</v>
      </c>
      <c r="I26" s="170">
        <v>34</v>
      </c>
      <c r="J26" s="170">
        <v>34</v>
      </c>
      <c r="K26" s="170">
        <v>34</v>
      </c>
      <c r="L26" s="170">
        <v>34</v>
      </c>
      <c r="M26" s="170">
        <v>34</v>
      </c>
      <c r="N26" s="170">
        <v>34</v>
      </c>
      <c r="O26" s="171">
        <f t="shared" si="0"/>
        <v>6082</v>
      </c>
    </row>
    <row r="27" spans="1:15" s="165" customFormat="1" ht="15.75" customHeight="1" thickBot="1">
      <c r="A27" s="178" t="s">
        <v>26</v>
      </c>
      <c r="B27" s="55" t="s">
        <v>138</v>
      </c>
      <c r="C27" s="175">
        <f aca="true" t="shared" si="2" ref="C27:N27">SUM(C16:C26)</f>
        <v>1780</v>
      </c>
      <c r="D27" s="175">
        <f t="shared" si="2"/>
        <v>1779</v>
      </c>
      <c r="E27" s="175">
        <f t="shared" si="2"/>
        <v>1781</v>
      </c>
      <c r="F27" s="175">
        <f t="shared" si="2"/>
        <v>8064</v>
      </c>
      <c r="G27" s="175">
        <f t="shared" si="2"/>
        <v>1779</v>
      </c>
      <c r="H27" s="175">
        <f t="shared" si="2"/>
        <v>1780</v>
      </c>
      <c r="I27" s="175">
        <f t="shared" si="2"/>
        <v>2499</v>
      </c>
      <c r="J27" s="175">
        <f t="shared" si="2"/>
        <v>1782</v>
      </c>
      <c r="K27" s="175">
        <f t="shared" si="2"/>
        <v>1781</v>
      </c>
      <c r="L27" s="175">
        <f t="shared" si="2"/>
        <v>6543</v>
      </c>
      <c r="M27" s="175">
        <f t="shared" si="2"/>
        <v>1782</v>
      </c>
      <c r="N27" s="175">
        <f t="shared" si="2"/>
        <v>2499</v>
      </c>
      <c r="O27" s="176">
        <f t="shared" si="0"/>
        <v>33849</v>
      </c>
    </row>
    <row r="28" spans="1:15" ht="16.5" thickBot="1">
      <c r="A28" s="178" t="s">
        <v>27</v>
      </c>
      <c r="B28" s="551" t="s">
        <v>139</v>
      </c>
      <c r="C28" s="179">
        <f aca="true" t="shared" si="3" ref="C28:O28">C14-C27</f>
        <v>0</v>
      </c>
      <c r="D28" s="179">
        <f t="shared" si="3"/>
        <v>0</v>
      </c>
      <c r="E28" s="179">
        <f t="shared" si="3"/>
        <v>3708</v>
      </c>
      <c r="F28" s="179">
        <f t="shared" si="3"/>
        <v>797</v>
      </c>
      <c r="G28" s="179">
        <f t="shared" si="3"/>
        <v>-892</v>
      </c>
      <c r="H28" s="179">
        <f t="shared" si="3"/>
        <v>-890</v>
      </c>
      <c r="I28" s="179">
        <f t="shared" si="3"/>
        <v>-1612</v>
      </c>
      <c r="J28" s="179">
        <f t="shared" si="3"/>
        <v>-893</v>
      </c>
      <c r="K28" s="179">
        <f t="shared" si="3"/>
        <v>3709</v>
      </c>
      <c r="L28" s="179">
        <f t="shared" si="3"/>
        <v>-2402</v>
      </c>
      <c r="M28" s="179">
        <f t="shared" si="3"/>
        <v>0</v>
      </c>
      <c r="N28" s="179">
        <f t="shared" si="3"/>
        <v>-1525</v>
      </c>
      <c r="O28" s="180">
        <f t="shared" si="3"/>
        <v>0</v>
      </c>
    </row>
    <row r="29" ht="15.75">
      <c r="A29" s="182"/>
    </row>
    <row r="30" spans="2:4" ht="15.75">
      <c r="B30" s="183"/>
      <c r="C30" s="184"/>
      <c r="D30" s="184"/>
    </row>
  </sheetData>
  <sheetProtection/>
  <mergeCells count="3">
    <mergeCell ref="B4:O4"/>
    <mergeCell ref="B15:O15"/>
    <mergeCell ref="A1:O1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>&amp;R&amp;"Times New Roman CE,Félkövér dőlt"&amp;11 4. számú tájékoztató tábla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32"/>
  <sheetViews>
    <sheetView zoomScaleSheetLayoutView="115" workbookViewId="0" topLeftCell="A1">
      <selection activeCell="I26" sqref="I26"/>
    </sheetView>
  </sheetViews>
  <sheetFormatPr defaultColWidth="9.00390625" defaultRowHeight="12.75"/>
  <cols>
    <col min="1" max="1" width="6.875" style="65" customWidth="1"/>
    <col min="2" max="2" width="52.50390625" style="66" customWidth="1"/>
    <col min="3" max="3" width="16.625" style="65" customWidth="1"/>
    <col min="4" max="4" width="52.50390625" style="65" customWidth="1"/>
    <col min="5" max="5" width="16.625" style="65" customWidth="1"/>
    <col min="6" max="16384" width="9.375" style="65" customWidth="1"/>
  </cols>
  <sheetData>
    <row r="1" spans="2:6" ht="39.75" customHeight="1">
      <c r="B1" s="63" t="s">
        <v>217</v>
      </c>
      <c r="C1" s="64"/>
      <c r="D1" s="64"/>
      <c r="E1" s="64"/>
      <c r="F1" s="636" t="s">
        <v>628</v>
      </c>
    </row>
    <row r="2" spans="5:6" ht="14.25" thickBot="1">
      <c r="E2" s="67" t="s">
        <v>65</v>
      </c>
      <c r="F2" s="636"/>
    </row>
    <row r="3" spans="1:6" ht="24" customHeight="1" thickBot="1">
      <c r="A3" s="637" t="s">
        <v>76</v>
      </c>
      <c r="B3" s="68" t="s">
        <v>49</v>
      </c>
      <c r="C3" s="69"/>
      <c r="D3" s="68" t="s">
        <v>55</v>
      </c>
      <c r="E3" s="70"/>
      <c r="F3" s="636"/>
    </row>
    <row r="4" spans="1:6" s="73" customFormat="1" ht="35.25" customHeight="1" thickBot="1">
      <c r="A4" s="638"/>
      <c r="B4" s="71" t="s">
        <v>66</v>
      </c>
      <c r="C4" s="72" t="s">
        <v>245</v>
      </c>
      <c r="D4" s="71" t="s">
        <v>66</v>
      </c>
      <c r="E4" s="552" t="s">
        <v>245</v>
      </c>
      <c r="F4" s="636"/>
    </row>
    <row r="5" spans="1:6" s="73" customFormat="1" ht="12" customHeight="1" thickBot="1">
      <c r="A5" s="207">
        <v>1</v>
      </c>
      <c r="B5" s="208">
        <v>2</v>
      </c>
      <c r="C5" s="209">
        <v>3</v>
      </c>
      <c r="D5" s="208">
        <v>4</v>
      </c>
      <c r="E5" s="210">
        <v>5</v>
      </c>
      <c r="F5" s="636"/>
    </row>
    <row r="6" spans="1:6" ht="12.75" customHeight="1">
      <c r="A6" s="197" t="s">
        <v>3</v>
      </c>
      <c r="B6" s="189" t="s">
        <v>92</v>
      </c>
      <c r="C6" s="40"/>
      <c r="D6" s="189" t="s">
        <v>336</v>
      </c>
      <c r="E6" s="39">
        <v>607</v>
      </c>
      <c r="F6" s="636"/>
    </row>
    <row r="7" spans="1:6" ht="12.75" customHeight="1">
      <c r="A7" s="198" t="s">
        <v>4</v>
      </c>
      <c r="B7" s="75" t="s">
        <v>400</v>
      </c>
      <c r="C7" s="41"/>
      <c r="D7" s="75" t="s">
        <v>337</v>
      </c>
      <c r="E7" s="35"/>
      <c r="F7" s="636"/>
    </row>
    <row r="8" spans="1:6" ht="12.75" customHeight="1">
      <c r="A8" s="198" t="s">
        <v>5</v>
      </c>
      <c r="B8" s="75" t="s">
        <v>207</v>
      </c>
      <c r="C8" s="41"/>
      <c r="D8" s="75" t="s">
        <v>338</v>
      </c>
      <c r="E8" s="35"/>
      <c r="F8" s="636"/>
    </row>
    <row r="9" spans="1:6" ht="12.75" customHeight="1">
      <c r="A9" s="198" t="s">
        <v>6</v>
      </c>
      <c r="B9" s="75" t="s">
        <v>277</v>
      </c>
      <c r="C9" s="41"/>
      <c r="D9" s="75" t="s">
        <v>339</v>
      </c>
      <c r="E9" s="35"/>
      <c r="F9" s="636"/>
    </row>
    <row r="10" spans="1:6" ht="12.75" customHeight="1">
      <c r="A10" s="198" t="s">
        <v>7</v>
      </c>
      <c r="B10" s="75" t="s">
        <v>53</v>
      </c>
      <c r="C10" s="41"/>
      <c r="D10" s="75" t="s">
        <v>402</v>
      </c>
      <c r="E10" s="35"/>
      <c r="F10" s="636"/>
    </row>
    <row r="11" spans="1:6" ht="12.75" customHeight="1">
      <c r="A11" s="198" t="s">
        <v>8</v>
      </c>
      <c r="B11" s="75" t="s">
        <v>188</v>
      </c>
      <c r="C11" s="74"/>
      <c r="D11" s="75" t="s">
        <v>403</v>
      </c>
      <c r="E11" s="35"/>
      <c r="F11" s="636"/>
    </row>
    <row r="12" spans="1:6" ht="12.75" customHeight="1">
      <c r="A12" s="198" t="s">
        <v>9</v>
      </c>
      <c r="B12" s="75" t="s">
        <v>140</v>
      </c>
      <c r="C12" s="41"/>
      <c r="D12" s="75" t="s">
        <v>346</v>
      </c>
      <c r="E12" s="35">
        <v>1514</v>
      </c>
      <c r="F12" s="636"/>
    </row>
    <row r="13" spans="1:6" ht="12.75" customHeight="1">
      <c r="A13" s="198" t="s">
        <v>10</v>
      </c>
      <c r="B13" s="75" t="s">
        <v>401</v>
      </c>
      <c r="C13" s="41"/>
      <c r="D13" s="191" t="s">
        <v>36</v>
      </c>
      <c r="E13" s="35">
        <v>3763</v>
      </c>
      <c r="F13" s="636"/>
    </row>
    <row r="14" spans="1:6" ht="12.75" customHeight="1">
      <c r="A14" s="198" t="s">
        <v>11</v>
      </c>
      <c r="B14" s="75" t="s">
        <v>206</v>
      </c>
      <c r="C14" s="74">
        <v>7972</v>
      </c>
      <c r="D14" s="75"/>
      <c r="E14" s="35"/>
      <c r="F14" s="636"/>
    </row>
    <row r="15" spans="1:6" ht="12.75" customHeight="1" thickBot="1">
      <c r="A15" s="198" t="s">
        <v>12</v>
      </c>
      <c r="B15" s="75"/>
      <c r="C15" s="35"/>
      <c r="D15" s="75"/>
      <c r="E15" s="35"/>
      <c r="F15" s="636"/>
    </row>
    <row r="16" spans="1:6" ht="15.75" customHeight="1" thickBot="1">
      <c r="A16" s="200" t="s">
        <v>13</v>
      </c>
      <c r="B16" s="201" t="s">
        <v>195</v>
      </c>
      <c r="C16" s="218">
        <f>SUM(C6:C15)</f>
        <v>7972</v>
      </c>
      <c r="D16" s="201" t="s">
        <v>196</v>
      </c>
      <c r="E16" s="220">
        <f>SUM(E6:E15)</f>
        <v>5884</v>
      </c>
      <c r="F16" s="636"/>
    </row>
    <row r="17" spans="1:6" ht="12.75" customHeight="1">
      <c r="A17" s="235" t="s">
        <v>14</v>
      </c>
      <c r="B17" s="228" t="s">
        <v>218</v>
      </c>
      <c r="C17" s="256">
        <v>3994</v>
      </c>
      <c r="D17" s="191" t="s">
        <v>357</v>
      </c>
      <c r="E17" s="252"/>
      <c r="F17" s="636"/>
    </row>
    <row r="18" spans="1:6" ht="12.75" customHeight="1">
      <c r="A18" s="198" t="s">
        <v>15</v>
      </c>
      <c r="B18" s="191" t="s">
        <v>320</v>
      </c>
      <c r="C18" s="247"/>
      <c r="D18" s="191" t="s">
        <v>363</v>
      </c>
      <c r="E18" s="250"/>
      <c r="F18" s="636"/>
    </row>
    <row r="19" spans="1:6" ht="12.75" customHeight="1">
      <c r="A19" s="198" t="s">
        <v>16</v>
      </c>
      <c r="B19" s="191" t="s">
        <v>208</v>
      </c>
      <c r="C19" s="247"/>
      <c r="D19" s="191" t="s">
        <v>212</v>
      </c>
      <c r="E19" s="250">
        <v>5677</v>
      </c>
      <c r="F19" s="636"/>
    </row>
    <row r="20" spans="1:6" ht="12.75" customHeight="1">
      <c r="A20" s="198" t="s">
        <v>17</v>
      </c>
      <c r="B20" s="191" t="s">
        <v>209</v>
      </c>
      <c r="C20" s="247"/>
      <c r="D20" s="191" t="s">
        <v>213</v>
      </c>
      <c r="E20" s="250">
        <v>405</v>
      </c>
      <c r="F20" s="636"/>
    </row>
    <row r="21" spans="1:6" ht="12.75" customHeight="1">
      <c r="A21" s="198" t="s">
        <v>18</v>
      </c>
      <c r="B21" s="191" t="s">
        <v>322</v>
      </c>
      <c r="C21" s="247"/>
      <c r="D21" s="233" t="s">
        <v>359</v>
      </c>
      <c r="E21" s="250"/>
      <c r="F21" s="636"/>
    </row>
    <row r="22" spans="1:6" ht="12.75" customHeight="1">
      <c r="A22" s="198" t="s">
        <v>19</v>
      </c>
      <c r="B22" s="233" t="s">
        <v>404</v>
      </c>
      <c r="C22" s="247"/>
      <c r="D22" s="191" t="s">
        <v>364</v>
      </c>
      <c r="E22" s="250"/>
      <c r="F22" s="636"/>
    </row>
    <row r="23" spans="1:6" ht="12.75" customHeight="1">
      <c r="A23" s="198" t="s">
        <v>20</v>
      </c>
      <c r="B23" s="191" t="s">
        <v>324</v>
      </c>
      <c r="C23" s="247"/>
      <c r="D23" s="189" t="s">
        <v>361</v>
      </c>
      <c r="E23" s="250"/>
      <c r="F23" s="636"/>
    </row>
    <row r="24" spans="1:6" ht="12.75" customHeight="1">
      <c r="A24" s="198" t="s">
        <v>21</v>
      </c>
      <c r="B24" s="189" t="s">
        <v>329</v>
      </c>
      <c r="C24" s="247"/>
      <c r="D24" s="75" t="s">
        <v>365</v>
      </c>
      <c r="E24" s="250"/>
      <c r="F24" s="636"/>
    </row>
    <row r="25" spans="1:6" ht="12.75" customHeight="1">
      <c r="A25" s="198" t="s">
        <v>22</v>
      </c>
      <c r="B25" s="92"/>
      <c r="C25" s="247"/>
      <c r="D25" s="189"/>
      <c r="E25" s="250"/>
      <c r="F25" s="636"/>
    </row>
    <row r="26" spans="1:6" ht="12.75" customHeight="1" thickBot="1">
      <c r="A26" s="199" t="s">
        <v>23</v>
      </c>
      <c r="B26" s="76"/>
      <c r="C26" s="253"/>
      <c r="D26" s="92"/>
      <c r="E26" s="254"/>
      <c r="F26" s="636"/>
    </row>
    <row r="27" spans="1:6" ht="15.75" customHeight="1" thickBot="1">
      <c r="A27" s="200" t="s">
        <v>24</v>
      </c>
      <c r="B27" s="201" t="s">
        <v>219</v>
      </c>
      <c r="C27" s="218">
        <f>SUM(C18:C26)</f>
        <v>0</v>
      </c>
      <c r="D27" s="201" t="s">
        <v>222</v>
      </c>
      <c r="E27" s="114">
        <f>SUM(E17:E26)</f>
        <v>6082</v>
      </c>
      <c r="F27" s="636"/>
    </row>
    <row r="28" spans="1:6" ht="18" customHeight="1" thickBot="1">
      <c r="A28" s="200" t="s">
        <v>25</v>
      </c>
      <c r="B28" s="56" t="s">
        <v>220</v>
      </c>
      <c r="C28" s="221">
        <f>+C16+C17+C27</f>
        <v>11966</v>
      </c>
      <c r="D28" s="56" t="s">
        <v>221</v>
      </c>
      <c r="E28" s="222">
        <f>+E16+E27</f>
        <v>11966</v>
      </c>
      <c r="F28" s="636"/>
    </row>
    <row r="29" spans="1:6" ht="18" customHeight="1" thickBot="1">
      <c r="A29" s="200" t="s">
        <v>26</v>
      </c>
      <c r="B29" s="57" t="s">
        <v>242</v>
      </c>
      <c r="C29" s="219" t="str">
        <f>IF(((E16-C16)&gt;0),E16-C16,"----")</f>
        <v>----</v>
      </c>
      <c r="D29" s="57" t="s">
        <v>243</v>
      </c>
      <c r="E29" s="554">
        <f>IF(((C16-E16)&gt;0),C16-E16,"----")</f>
        <v>2088</v>
      </c>
      <c r="F29" s="636"/>
    </row>
    <row r="30" ht="12.75">
      <c r="F30" s="279"/>
    </row>
    <row r="31" ht="12.75">
      <c r="F31" s="279"/>
    </row>
    <row r="32" spans="2:6" ht="15.75">
      <c r="B32" s="205"/>
      <c r="F32" s="279"/>
    </row>
  </sheetData>
  <sheetProtection/>
  <mergeCells count="2">
    <mergeCell ref="A3:A4"/>
    <mergeCell ref="F1:F29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zoomScalePageLayoutView="0" workbookViewId="0" topLeftCell="A1">
      <selection activeCell="E8" sqref="E8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213" t="s">
        <v>197</v>
      </c>
      <c r="E1" s="223" t="s">
        <v>205</v>
      </c>
    </row>
    <row r="3" spans="1:5" ht="12.75">
      <c r="A3" s="241"/>
      <c r="B3" s="242"/>
      <c r="C3" s="241"/>
      <c r="D3" s="244"/>
      <c r="E3" s="242"/>
    </row>
    <row r="4" spans="1:5" ht="15.75">
      <c r="A4" s="148" t="s">
        <v>379</v>
      </c>
      <c r="B4" s="243"/>
      <c r="C4" s="241"/>
      <c r="D4" s="244"/>
      <c r="E4" s="242"/>
    </row>
    <row r="5" spans="1:5" ht="12.75">
      <c r="A5" s="241"/>
      <c r="B5" s="242"/>
      <c r="C5" s="241"/>
      <c r="D5" s="244"/>
      <c r="E5" s="242"/>
    </row>
    <row r="6" spans="1:5" ht="12.75">
      <c r="A6" s="241" t="s">
        <v>405</v>
      </c>
      <c r="B6" s="242">
        <f>+'1.sz.mell.'!C53</f>
        <v>27835</v>
      </c>
      <c r="C6" s="241" t="s">
        <v>235</v>
      </c>
      <c r="D6" s="244">
        <f>+'2.1.sz.mell  '!C18+'2.2.sz.mell  '!C16</f>
        <v>27835</v>
      </c>
      <c r="E6" s="242">
        <f aca="true" t="shared" si="0" ref="E6:E15">+B6-D6</f>
        <v>0</v>
      </c>
    </row>
    <row r="7" spans="1:5" ht="12.75">
      <c r="A7" s="241" t="s">
        <v>198</v>
      </c>
      <c r="B7" s="242">
        <f>+'1.sz.mell.'!C57</f>
        <v>1251</v>
      </c>
      <c r="C7" s="241" t="s">
        <v>236</v>
      </c>
      <c r="D7" s="244">
        <f>+'2.1.sz.mell  '!C30+'2.2.sz.mell  '!C27</f>
        <v>1251</v>
      </c>
      <c r="E7" s="242">
        <f t="shared" si="0"/>
        <v>0</v>
      </c>
    </row>
    <row r="8" spans="1:5" ht="12.75">
      <c r="A8" s="241" t="s">
        <v>408</v>
      </c>
      <c r="B8" s="242">
        <f>+'1.sz.mell.'!C73</f>
        <v>33849</v>
      </c>
      <c r="C8" s="241" t="s">
        <v>237</v>
      </c>
      <c r="D8" s="244">
        <f>+'2.1.sz.mell  '!C31+'2.2.sz.mell  '!C28</f>
        <v>33849</v>
      </c>
      <c r="E8" s="242">
        <f t="shared" si="0"/>
        <v>0</v>
      </c>
    </row>
    <row r="9" spans="1:5" ht="12.75">
      <c r="A9" s="241"/>
      <c r="B9" s="242"/>
      <c r="C9" s="241"/>
      <c r="D9" s="244"/>
      <c r="E9" s="242"/>
    </row>
    <row r="10" spans="1:5" ht="12.75">
      <c r="A10" s="241"/>
      <c r="B10" s="242"/>
      <c r="C10" s="241"/>
      <c r="D10" s="244"/>
      <c r="E10" s="242"/>
    </row>
    <row r="11" spans="1:5" ht="15.75">
      <c r="A11" s="148" t="s">
        <v>380</v>
      </c>
      <c r="B11" s="243"/>
      <c r="C11" s="241"/>
      <c r="D11" s="244"/>
      <c r="E11" s="242"/>
    </row>
    <row r="12" spans="1:5" ht="12.75">
      <c r="A12" s="241"/>
      <c r="B12" s="242"/>
      <c r="C12" s="241"/>
      <c r="D12" s="244"/>
      <c r="E12" s="242"/>
    </row>
    <row r="13" spans="1:5" ht="12.75">
      <c r="A13" s="241" t="s">
        <v>241</v>
      </c>
      <c r="B13" s="242">
        <f>+'1.sz.mell.'!C110</f>
        <v>27767</v>
      </c>
      <c r="C13" s="241" t="s">
        <v>238</v>
      </c>
      <c r="D13" s="244">
        <f>+'2.1.sz.mell  '!E18+'2.2.sz.mell  '!E16</f>
        <v>27767</v>
      </c>
      <c r="E13" s="242">
        <f t="shared" si="0"/>
        <v>0</v>
      </c>
    </row>
    <row r="14" spans="1:5" ht="12.75">
      <c r="A14" s="241" t="s">
        <v>199</v>
      </c>
      <c r="B14" s="242">
        <f>+'1.sz.mell.'!C111</f>
        <v>6082</v>
      </c>
      <c r="C14" s="241" t="s">
        <v>239</v>
      </c>
      <c r="D14" s="244">
        <f>+'2.1.sz.mell  '!E30+'2.2.sz.mell  '!E27</f>
        <v>6082</v>
      </c>
      <c r="E14" s="242">
        <f t="shared" si="0"/>
        <v>0</v>
      </c>
    </row>
    <row r="15" spans="1:5" ht="12.75">
      <c r="A15" s="241" t="s">
        <v>200</v>
      </c>
      <c r="B15" s="242">
        <f>+'1.sz.mell.'!C130</f>
        <v>33849</v>
      </c>
      <c r="C15" s="241" t="s">
        <v>240</v>
      </c>
      <c r="D15" s="244">
        <f>+'2.1.sz.mell  '!E31+'2.2.sz.mell  '!E28</f>
        <v>33849</v>
      </c>
      <c r="E15" s="242">
        <f t="shared" si="0"/>
        <v>0</v>
      </c>
    </row>
    <row r="16" spans="1:5" ht="12.75">
      <c r="A16" s="214"/>
      <c r="B16" s="214"/>
      <c r="C16" s="241"/>
      <c r="D16" s="244"/>
      <c r="E16" s="215"/>
    </row>
    <row r="17" spans="1:5" ht="12.75">
      <c r="A17" s="214"/>
      <c r="B17" s="214"/>
      <c r="C17" s="214"/>
      <c r="D17" s="214"/>
      <c r="E17" s="214"/>
    </row>
    <row r="18" spans="1:5" ht="12.75">
      <c r="A18" s="214"/>
      <c r="B18" s="214"/>
      <c r="C18" s="214"/>
      <c r="D18" s="214"/>
      <c r="E18" s="214"/>
    </row>
    <row r="19" spans="1:5" ht="12.75">
      <c r="A19" s="214"/>
      <c r="B19" s="214"/>
      <c r="C19" s="214"/>
      <c r="D19" s="214"/>
      <c r="E19" s="214"/>
    </row>
  </sheetData>
  <sheetProtection/>
  <conditionalFormatting sqref="E3:E15">
    <cfRule type="cellIs" priority="1" dxfId="3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1"/>
  <sheetViews>
    <sheetView view="pageLayout" zoomScaleNormal="120" workbookViewId="0" topLeftCell="A1">
      <selection activeCell="K8" sqref="K8"/>
    </sheetView>
  </sheetViews>
  <sheetFormatPr defaultColWidth="9.00390625" defaultRowHeight="12.75"/>
  <cols>
    <col min="1" max="1" width="5.625" style="282" customWidth="1"/>
    <col min="2" max="2" width="30.125" style="282" customWidth="1"/>
    <col min="3" max="6" width="11.625" style="282" customWidth="1"/>
    <col min="7" max="7" width="15.125" style="282" customWidth="1"/>
    <col min="8" max="16384" width="9.375" style="282" customWidth="1"/>
  </cols>
  <sheetData>
    <row r="1" spans="1:7" ht="33" customHeight="1">
      <c r="A1" s="639" t="s">
        <v>629</v>
      </c>
      <c r="B1" s="639"/>
      <c r="C1" s="639"/>
      <c r="D1" s="639"/>
      <c r="E1" s="639"/>
      <c r="F1" s="639"/>
      <c r="G1" s="639"/>
    </row>
    <row r="2" spans="1:8" ht="15.75" customHeight="1" thickBot="1">
      <c r="A2" s="283"/>
      <c r="B2" s="283"/>
      <c r="C2" s="283"/>
      <c r="D2" s="640"/>
      <c r="E2" s="640"/>
      <c r="F2" s="647" t="s">
        <v>46</v>
      </c>
      <c r="G2" s="647"/>
      <c r="H2" s="290"/>
    </row>
    <row r="3" spans="1:7" ht="63" customHeight="1">
      <c r="A3" s="643" t="s">
        <v>1</v>
      </c>
      <c r="B3" s="645" t="s">
        <v>414</v>
      </c>
      <c r="C3" s="645" t="s">
        <v>415</v>
      </c>
      <c r="D3" s="645"/>
      <c r="E3" s="645"/>
      <c r="F3" s="645"/>
      <c r="G3" s="641" t="s">
        <v>417</v>
      </c>
    </row>
    <row r="4" spans="1:7" ht="26.25" thickBot="1">
      <c r="A4" s="644"/>
      <c r="B4" s="646"/>
      <c r="C4" s="285" t="s">
        <v>224</v>
      </c>
      <c r="D4" s="285" t="s">
        <v>244</v>
      </c>
      <c r="E4" s="285" t="s">
        <v>416</v>
      </c>
      <c r="F4" s="285" t="s">
        <v>419</v>
      </c>
      <c r="G4" s="642"/>
    </row>
    <row r="5" spans="1:7" ht="15.75" thickBot="1">
      <c r="A5" s="287">
        <v>1</v>
      </c>
      <c r="B5" s="288">
        <v>2</v>
      </c>
      <c r="C5" s="288">
        <v>3</v>
      </c>
      <c r="D5" s="288">
        <v>4</v>
      </c>
      <c r="E5" s="288">
        <v>5</v>
      </c>
      <c r="F5" s="288">
        <v>6</v>
      </c>
      <c r="G5" s="289">
        <v>7</v>
      </c>
    </row>
    <row r="6" spans="1:7" ht="15">
      <c r="A6" s="286" t="s">
        <v>3</v>
      </c>
      <c r="B6" s="327" t="s">
        <v>532</v>
      </c>
      <c r="C6" s="328">
        <v>1251</v>
      </c>
      <c r="D6" s="328"/>
      <c r="E6" s="328"/>
      <c r="F6" s="328"/>
      <c r="G6" s="293">
        <f>SUM(C6:F6)</f>
        <v>1251</v>
      </c>
    </row>
    <row r="7" spans="1:7" ht="15">
      <c r="A7" s="284" t="s">
        <v>4</v>
      </c>
      <c r="B7" s="329"/>
      <c r="C7" s="330"/>
      <c r="D7" s="330"/>
      <c r="E7" s="330"/>
      <c r="F7" s="330"/>
      <c r="G7" s="294">
        <f>SUM(C7:F7)</f>
        <v>0</v>
      </c>
    </row>
    <row r="8" spans="1:7" ht="15">
      <c r="A8" s="284" t="s">
        <v>5</v>
      </c>
      <c r="B8" s="329"/>
      <c r="C8" s="330"/>
      <c r="D8" s="330"/>
      <c r="E8" s="330"/>
      <c r="F8" s="330"/>
      <c r="G8" s="294">
        <f>SUM(C8:F8)</f>
        <v>0</v>
      </c>
    </row>
    <row r="9" spans="1:7" ht="15">
      <c r="A9" s="284" t="s">
        <v>6</v>
      </c>
      <c r="B9" s="329"/>
      <c r="C9" s="330"/>
      <c r="D9" s="330"/>
      <c r="E9" s="330"/>
      <c r="F9" s="330"/>
      <c r="G9" s="294">
        <f>SUM(C9:F9)</f>
        <v>0</v>
      </c>
    </row>
    <row r="10" spans="1:7" ht="15.75" thickBot="1">
      <c r="A10" s="291" t="s">
        <v>7</v>
      </c>
      <c r="B10" s="331"/>
      <c r="C10" s="332"/>
      <c r="D10" s="332"/>
      <c r="E10" s="332"/>
      <c r="F10" s="332"/>
      <c r="G10" s="294">
        <f>SUM(C10:F10)</f>
        <v>0</v>
      </c>
    </row>
    <row r="11" spans="1:7" ht="15.75" thickBot="1">
      <c r="A11" s="287" t="s">
        <v>8</v>
      </c>
      <c r="B11" s="292" t="s">
        <v>418</v>
      </c>
      <c r="C11" s="295">
        <f>SUM(C6:C10)</f>
        <v>1251</v>
      </c>
      <c r="D11" s="295">
        <f>SUM(D6:D10)</f>
        <v>0</v>
      </c>
      <c r="E11" s="295">
        <f>SUM(E6:E10)</f>
        <v>0</v>
      </c>
      <c r="F11" s="295">
        <f>SUM(F6:F10)</f>
        <v>0</v>
      </c>
      <c r="G11" s="296">
        <f>SUM(G6:G10)</f>
        <v>1251</v>
      </c>
    </row>
  </sheetData>
  <sheetProtection/>
  <mergeCells count="7">
    <mergeCell ref="A1:G1"/>
    <mergeCell ref="D2:E2"/>
    <mergeCell ref="G3:G4"/>
    <mergeCell ref="A3:A4"/>
    <mergeCell ref="B3:B4"/>
    <mergeCell ref="C3:F3"/>
    <mergeCell ref="F2:G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3. melléklet a 1/2012. (II.29.)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13"/>
  <sheetViews>
    <sheetView view="pageLayout" zoomScaleNormal="120" workbookViewId="0" topLeftCell="A1">
      <selection activeCell="E9" sqref="E9"/>
    </sheetView>
  </sheetViews>
  <sheetFormatPr defaultColWidth="9.00390625" defaultRowHeight="12.75"/>
  <cols>
    <col min="1" max="1" width="5.625" style="282" customWidth="1"/>
    <col min="2" max="2" width="68.625" style="282" customWidth="1"/>
    <col min="3" max="3" width="19.50390625" style="282" customWidth="1"/>
    <col min="4" max="16384" width="9.375" style="282" customWidth="1"/>
  </cols>
  <sheetData>
    <row r="1" spans="1:3" ht="33" customHeight="1">
      <c r="A1" s="639" t="s">
        <v>630</v>
      </c>
      <c r="B1" s="639"/>
      <c r="C1" s="639"/>
    </row>
    <row r="2" spans="1:4" ht="15.75" customHeight="1" thickBot="1">
      <c r="A2" s="283"/>
      <c r="B2" s="283"/>
      <c r="C2" s="297" t="s">
        <v>46</v>
      </c>
      <c r="D2" s="290"/>
    </row>
    <row r="3" spans="1:3" ht="26.25" customHeight="1" thickBot="1">
      <c r="A3" s="333" t="s">
        <v>1</v>
      </c>
      <c r="B3" s="334" t="s">
        <v>411</v>
      </c>
      <c r="C3" s="335" t="s">
        <v>245</v>
      </c>
    </row>
    <row r="4" spans="1:3" ht="15.75" thickBot="1">
      <c r="A4" s="336">
        <v>1</v>
      </c>
      <c r="B4" s="337">
        <v>2</v>
      </c>
      <c r="C4" s="338">
        <v>3</v>
      </c>
    </row>
    <row r="5" spans="1:3" ht="15">
      <c r="A5" s="339" t="s">
        <v>3</v>
      </c>
      <c r="B5" s="340" t="s">
        <v>51</v>
      </c>
      <c r="C5" s="347">
        <v>1610</v>
      </c>
    </row>
    <row r="6" spans="1:3" ht="15">
      <c r="A6" s="341" t="s">
        <v>4</v>
      </c>
      <c r="B6" s="342" t="s">
        <v>420</v>
      </c>
      <c r="C6" s="348"/>
    </row>
    <row r="7" spans="1:3" ht="15">
      <c r="A7" s="341" t="s">
        <v>5</v>
      </c>
      <c r="B7" s="342" t="s">
        <v>421</v>
      </c>
      <c r="C7" s="348">
        <v>180</v>
      </c>
    </row>
    <row r="8" spans="1:3" ht="23.25">
      <c r="A8" s="341" t="s">
        <v>6</v>
      </c>
      <c r="B8" s="343" t="s">
        <v>425</v>
      </c>
      <c r="C8" s="348"/>
    </row>
    <row r="9" spans="1:3" ht="15">
      <c r="A9" s="344" t="s">
        <v>7</v>
      </c>
      <c r="B9" s="345" t="s">
        <v>422</v>
      </c>
      <c r="C9" s="349"/>
    </row>
    <row r="10" spans="1:3" ht="15">
      <c r="A10" s="341" t="s">
        <v>8</v>
      </c>
      <c r="B10" s="342" t="s">
        <v>423</v>
      </c>
      <c r="C10" s="348"/>
    </row>
    <row r="11" spans="1:3" ht="15.75" thickBot="1">
      <c r="A11" s="344" t="s">
        <v>9</v>
      </c>
      <c r="B11" s="345" t="s">
        <v>412</v>
      </c>
      <c r="C11" s="349"/>
    </row>
    <row r="12" spans="1:3" ht="15.75" thickBot="1">
      <c r="A12" s="648" t="s">
        <v>424</v>
      </c>
      <c r="B12" s="649"/>
      <c r="C12" s="346">
        <f>SUM(C5:C11)</f>
        <v>1790</v>
      </c>
    </row>
    <row r="13" spans="1:3" ht="23.25" customHeight="1">
      <c r="A13" s="650" t="s">
        <v>528</v>
      </c>
      <c r="B13" s="650"/>
      <c r="C13" s="650"/>
    </row>
  </sheetData>
  <sheetProtection/>
  <mergeCells count="3">
    <mergeCell ref="A1:C1"/>
    <mergeCell ref="A12:B12"/>
    <mergeCell ref="A13:C13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4. melléklet a 1/2012. (II.29)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8"/>
  <sheetViews>
    <sheetView zoomScale="120" zoomScaleNormal="120" workbookViewId="0" topLeftCell="A1">
      <selection activeCell="B11" sqref="B11"/>
    </sheetView>
  </sheetViews>
  <sheetFormatPr defaultColWidth="9.00390625" defaultRowHeight="12.75"/>
  <cols>
    <col min="1" max="1" width="5.625" style="282" customWidth="1"/>
    <col min="2" max="2" width="66.875" style="282" customWidth="1"/>
    <col min="3" max="3" width="27.00390625" style="282" customWidth="1"/>
    <col min="4" max="16384" width="9.375" style="282" customWidth="1"/>
  </cols>
  <sheetData>
    <row r="1" spans="1:3" ht="33" customHeight="1">
      <c r="A1" s="639" t="s">
        <v>644</v>
      </c>
      <c r="B1" s="639"/>
      <c r="C1" s="639"/>
    </row>
    <row r="2" spans="1:4" ht="15.75" customHeight="1" thickBot="1">
      <c r="A2" s="283"/>
      <c r="B2" s="283"/>
      <c r="C2" s="297" t="s">
        <v>46</v>
      </c>
      <c r="D2" s="290"/>
    </row>
    <row r="3" spans="1:3" ht="26.25" customHeight="1" thickBot="1">
      <c r="A3" s="333" t="s">
        <v>1</v>
      </c>
      <c r="B3" s="334" t="s">
        <v>426</v>
      </c>
      <c r="C3" s="335" t="s">
        <v>511</v>
      </c>
    </row>
    <row r="4" spans="1:3" ht="15.75" thickBot="1">
      <c r="A4" s="336">
        <v>1</v>
      </c>
      <c r="B4" s="337">
        <v>2</v>
      </c>
      <c r="C4" s="338">
        <v>3</v>
      </c>
    </row>
    <row r="5" spans="1:3" ht="15">
      <c r="A5" s="339" t="s">
        <v>3</v>
      </c>
      <c r="B5" s="351"/>
      <c r="C5" s="347"/>
    </row>
    <row r="6" spans="1:3" ht="15">
      <c r="A6" s="341" t="s">
        <v>4</v>
      </c>
      <c r="B6" s="352"/>
      <c r="C6" s="348"/>
    </row>
    <row r="7" spans="1:3" ht="15.75" thickBot="1">
      <c r="A7" s="344" t="s">
        <v>5</v>
      </c>
      <c r="B7" s="353"/>
      <c r="C7" s="349"/>
    </row>
    <row r="8" spans="1:3" ht="17.25" customHeight="1" thickBot="1">
      <c r="A8" s="336" t="s">
        <v>6</v>
      </c>
      <c r="B8" s="236" t="s">
        <v>427</v>
      </c>
      <c r="C8" s="350">
        <f>SUM(C5:C7)</f>
        <v>0</v>
      </c>
    </row>
  </sheetData>
  <sheetProtection/>
  <mergeCells count="1"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5. melléklet a   1/2012. (II.29.)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2"/>
  <sheetViews>
    <sheetView view="pageLayout" workbookViewId="0" topLeftCell="A1">
      <selection activeCell="D52" sqref="D52"/>
    </sheetView>
  </sheetViews>
  <sheetFormatPr defaultColWidth="9.00390625" defaultRowHeight="12.75"/>
  <cols>
    <col min="1" max="1" width="84.875" style="77" customWidth="1"/>
    <col min="2" max="2" width="15.875" style="77" customWidth="1"/>
    <col min="3" max="4" width="20.875" style="77" customWidth="1"/>
    <col min="5" max="16384" width="9.375" style="77" customWidth="1"/>
  </cols>
  <sheetData>
    <row r="1" spans="1:4" ht="47.25" customHeight="1" thickBot="1">
      <c r="A1" s="354" t="s">
        <v>428</v>
      </c>
      <c r="B1" s="355"/>
      <c r="C1" s="355"/>
      <c r="D1" s="355"/>
    </row>
    <row r="2" spans="1:4" s="78" customFormat="1" ht="24" customHeight="1">
      <c r="A2" s="654" t="s">
        <v>38</v>
      </c>
      <c r="B2" s="652" t="s">
        <v>101</v>
      </c>
      <c r="C2" s="652" t="s">
        <v>103</v>
      </c>
      <c r="D2" s="657" t="s">
        <v>102</v>
      </c>
    </row>
    <row r="3" spans="1:4" s="79" customFormat="1" ht="16.5" customHeight="1">
      <c r="A3" s="655"/>
      <c r="B3" s="653"/>
      <c r="C3" s="653"/>
      <c r="D3" s="658"/>
    </row>
    <row r="4" spans="1:4" s="80" customFormat="1" ht="12.75">
      <c r="A4" s="655"/>
      <c r="B4" s="653"/>
      <c r="C4" s="653"/>
      <c r="D4" s="658"/>
    </row>
    <row r="5" spans="1:4" s="79" customFormat="1" ht="16.5" customHeight="1" thickBot="1">
      <c r="A5" s="656"/>
      <c r="B5" s="356" t="s">
        <v>40</v>
      </c>
      <c r="C5" s="356" t="s">
        <v>39</v>
      </c>
      <c r="D5" s="357" t="s">
        <v>41</v>
      </c>
    </row>
    <row r="6" spans="1:4" s="81" customFormat="1" ht="13.5" thickBot="1">
      <c r="A6" s="358">
        <v>1</v>
      </c>
      <c r="B6" s="359">
        <v>2</v>
      </c>
      <c r="C6" s="359">
        <v>3</v>
      </c>
      <c r="D6" s="360">
        <v>4</v>
      </c>
    </row>
    <row r="7" spans="1:4" ht="12.75">
      <c r="A7" s="574" t="s">
        <v>533</v>
      </c>
      <c r="B7" s="574"/>
      <c r="C7" s="575"/>
      <c r="D7" s="576">
        <v>3800000</v>
      </c>
    </row>
    <row r="8" spans="1:4" ht="12.75" customHeight="1">
      <c r="A8" s="574" t="s">
        <v>534</v>
      </c>
      <c r="B8" s="574"/>
      <c r="C8" s="575"/>
      <c r="D8" s="576">
        <v>0</v>
      </c>
    </row>
    <row r="9" spans="1:4" ht="12.75">
      <c r="A9" s="574" t="s">
        <v>535</v>
      </c>
      <c r="B9" s="574"/>
      <c r="C9" s="575"/>
      <c r="D9" s="576"/>
    </row>
    <row r="10" spans="1:4" ht="12.75">
      <c r="A10" s="574" t="s">
        <v>536</v>
      </c>
      <c r="B10" s="574"/>
      <c r="C10" s="575"/>
      <c r="D10" s="576">
        <v>0</v>
      </c>
    </row>
    <row r="11" spans="1:4" ht="12.75">
      <c r="A11" s="574" t="s">
        <v>537</v>
      </c>
      <c r="B11" s="574"/>
      <c r="C11" s="575"/>
      <c r="D11" s="576">
        <v>10448</v>
      </c>
    </row>
    <row r="12" spans="1:4" ht="12.75">
      <c r="A12" s="574" t="s">
        <v>538</v>
      </c>
      <c r="B12" s="574"/>
      <c r="C12" s="575"/>
      <c r="D12" s="576">
        <v>0</v>
      </c>
    </row>
    <row r="13" spans="1:4" ht="12.75">
      <c r="A13" s="574" t="s">
        <v>539</v>
      </c>
      <c r="B13" s="574"/>
      <c r="C13" s="575"/>
      <c r="D13" s="576">
        <v>0</v>
      </c>
    </row>
    <row r="14" spans="1:4" ht="12.75">
      <c r="A14" s="574" t="s">
        <v>540</v>
      </c>
      <c r="B14" s="574"/>
      <c r="C14" s="575"/>
      <c r="D14" s="576"/>
    </row>
    <row r="15" spans="1:4" ht="12.75">
      <c r="A15" s="574" t="s">
        <v>541</v>
      </c>
      <c r="B15" s="574"/>
      <c r="C15" s="575"/>
      <c r="D15" s="576">
        <v>0</v>
      </c>
    </row>
    <row r="16" spans="1:4" ht="12.75">
      <c r="A16" s="574" t="s">
        <v>542</v>
      </c>
      <c r="B16" s="574"/>
      <c r="C16" s="575"/>
      <c r="D16" s="576">
        <v>1355669</v>
      </c>
    </row>
    <row r="17" spans="1:4" ht="12.75">
      <c r="A17" s="574" t="s">
        <v>543</v>
      </c>
      <c r="B17" s="574"/>
      <c r="C17" s="575"/>
      <c r="D17" s="576">
        <v>1996550</v>
      </c>
    </row>
    <row r="18" spans="1:4" ht="12.75">
      <c r="A18" s="574" t="s">
        <v>544</v>
      </c>
      <c r="B18" s="574"/>
      <c r="C18" s="575"/>
      <c r="D18" s="576">
        <v>0</v>
      </c>
    </row>
    <row r="19" spans="1:4" ht="12.75">
      <c r="A19" s="574" t="s">
        <v>545</v>
      </c>
      <c r="B19" s="574"/>
      <c r="C19" s="575"/>
      <c r="D19" s="576">
        <v>0</v>
      </c>
    </row>
    <row r="20" spans="1:4" ht="12.75">
      <c r="A20" s="574" t="s">
        <v>546</v>
      </c>
      <c r="B20" s="574"/>
      <c r="C20" s="575"/>
      <c r="D20" s="576"/>
    </row>
    <row r="21" spans="1:4" ht="12.75">
      <c r="A21" s="574" t="s">
        <v>547</v>
      </c>
      <c r="B21" s="574"/>
      <c r="C21" s="575"/>
      <c r="D21" s="576"/>
    </row>
    <row r="22" spans="1:4" ht="12.75">
      <c r="A22" s="574" t="s">
        <v>548</v>
      </c>
      <c r="B22" s="574"/>
      <c r="C22" s="575"/>
      <c r="D22" s="576"/>
    </row>
    <row r="23" spans="1:4" ht="12.75">
      <c r="A23" s="577" t="s">
        <v>549</v>
      </c>
      <c r="B23" s="577"/>
      <c r="C23" s="578"/>
      <c r="D23" s="579">
        <f>SUM(D7:D22)</f>
        <v>7162667</v>
      </c>
    </row>
    <row r="24" spans="1:4" ht="12.75">
      <c r="A24" s="580" t="s">
        <v>550</v>
      </c>
      <c r="B24" s="580"/>
      <c r="C24" s="575"/>
      <c r="D24" s="576">
        <v>0</v>
      </c>
    </row>
    <row r="25" spans="1:4" ht="12.75">
      <c r="A25" s="580" t="s">
        <v>551</v>
      </c>
      <c r="B25" s="580"/>
      <c r="C25" s="575"/>
      <c r="D25" s="576"/>
    </row>
    <row r="26" spans="1:4" ht="12.75">
      <c r="A26" s="580" t="s">
        <v>552</v>
      </c>
      <c r="B26" s="580"/>
      <c r="C26" s="575"/>
      <c r="D26" s="576"/>
    </row>
    <row r="27" spans="1:4" s="82" customFormat="1" ht="19.5" customHeight="1">
      <c r="A27" s="580" t="s">
        <v>553</v>
      </c>
      <c r="B27" s="580"/>
      <c r="C27" s="575"/>
      <c r="D27" s="576"/>
    </row>
    <row r="28" spans="1:4" ht="12.75">
      <c r="A28" s="580" t="s">
        <v>554</v>
      </c>
      <c r="B28" s="580"/>
      <c r="C28" s="575"/>
      <c r="D28" s="576"/>
    </row>
    <row r="29" spans="1:4" ht="12.75">
      <c r="A29" s="580" t="s">
        <v>555</v>
      </c>
      <c r="B29" s="574"/>
      <c r="C29" s="575"/>
      <c r="D29" s="576"/>
    </row>
    <row r="30" spans="1:4" ht="12.75">
      <c r="A30" s="580" t="s">
        <v>556</v>
      </c>
      <c r="B30" s="574"/>
      <c r="C30" s="575"/>
      <c r="D30" s="576"/>
    </row>
    <row r="31" spans="1:4" ht="12.75">
      <c r="A31" s="574" t="s">
        <v>557</v>
      </c>
      <c r="B31" s="574"/>
      <c r="C31" s="575"/>
      <c r="D31" s="576"/>
    </row>
    <row r="32" spans="1:4" ht="12.75">
      <c r="A32" s="577" t="s">
        <v>558</v>
      </c>
      <c r="B32" s="577"/>
      <c r="C32" s="575"/>
      <c r="D32" s="579">
        <v>0</v>
      </c>
    </row>
    <row r="33" spans="1:4" ht="12.75">
      <c r="A33" s="574" t="s">
        <v>559</v>
      </c>
      <c r="B33" s="574"/>
      <c r="C33" s="575"/>
      <c r="D33" s="576">
        <v>6708596</v>
      </c>
    </row>
    <row r="34" spans="1:4" ht="12.75">
      <c r="A34" s="651" t="s">
        <v>560</v>
      </c>
      <c r="B34" s="651"/>
      <c r="C34" s="582">
        <f>+D23+D32+D33</f>
        <v>13871263</v>
      </c>
      <c r="D34" s="582">
        <f>+D23+D32+D33</f>
        <v>13871263</v>
      </c>
    </row>
    <row r="35" spans="1:4" ht="12.75">
      <c r="A35" s="581"/>
      <c r="B35" s="581"/>
      <c r="C35" s="582"/>
      <c r="D35" s="583"/>
    </row>
    <row r="36" spans="1:4" ht="13.5" thickBot="1">
      <c r="A36" s="584"/>
      <c r="B36" s="581"/>
      <c r="C36" s="582"/>
      <c r="D36" s="583"/>
    </row>
    <row r="37" spans="1:4" ht="16.5" thickBot="1">
      <c r="A37" s="585" t="s">
        <v>561</v>
      </c>
      <c r="B37" s="586"/>
      <c r="C37" s="587"/>
      <c r="D37" s="587"/>
    </row>
    <row r="38" spans="1:4" ht="12.75">
      <c r="A38" s="588" t="s">
        <v>542</v>
      </c>
      <c r="B38" s="589"/>
      <c r="C38" s="590">
        <v>0</v>
      </c>
      <c r="D38" s="591">
        <v>1355669</v>
      </c>
    </row>
    <row r="39" spans="1:4" ht="12.75">
      <c r="A39" s="592"/>
      <c r="B39" s="589"/>
      <c r="C39" s="590"/>
      <c r="D39" s="591"/>
    </row>
    <row r="40" spans="1:4" ht="12.75">
      <c r="A40" s="577" t="s">
        <v>533</v>
      </c>
      <c r="B40" s="587"/>
      <c r="C40" s="587"/>
      <c r="D40" s="587"/>
    </row>
    <row r="41" spans="1:4" ht="12.75">
      <c r="A41" s="593" t="s">
        <v>562</v>
      </c>
      <c r="B41" s="594">
        <v>211</v>
      </c>
      <c r="C41" s="595">
        <v>4074</v>
      </c>
      <c r="D41" s="596">
        <v>859614</v>
      </c>
    </row>
    <row r="42" spans="1:4" ht="12.75">
      <c r="A42" s="593" t="s">
        <v>563</v>
      </c>
      <c r="B42" s="594">
        <v>1</v>
      </c>
      <c r="C42" s="595">
        <v>3800000</v>
      </c>
      <c r="D42" s="596">
        <v>2940386</v>
      </c>
    </row>
    <row r="43" spans="1:4" ht="12.75">
      <c r="A43" s="593"/>
      <c r="B43" s="594"/>
      <c r="C43" s="595"/>
      <c r="D43" s="596"/>
    </row>
    <row r="44" spans="1:4" ht="12.75">
      <c r="A44" s="592" t="s">
        <v>537</v>
      </c>
      <c r="B44" s="594">
        <v>4</v>
      </c>
      <c r="C44" s="595">
        <v>2612</v>
      </c>
      <c r="D44" s="596">
        <v>10448</v>
      </c>
    </row>
    <row r="45" spans="1:4" ht="12.75">
      <c r="A45" s="592"/>
      <c r="B45" s="594"/>
      <c r="C45" s="595"/>
      <c r="D45" s="596"/>
    </row>
    <row r="46" spans="1:4" ht="12.75">
      <c r="A46" s="597" t="s">
        <v>564</v>
      </c>
      <c r="B46" s="587" t="s">
        <v>565</v>
      </c>
      <c r="C46" s="587">
        <v>12</v>
      </c>
      <c r="D46" s="598">
        <v>1996550</v>
      </c>
    </row>
    <row r="47" spans="1:4" ht="12.75">
      <c r="A47" s="597"/>
      <c r="B47" s="587"/>
      <c r="C47" s="587"/>
      <c r="D47" s="598"/>
    </row>
    <row r="48" spans="1:4" ht="12.75">
      <c r="A48" s="587" t="s">
        <v>566</v>
      </c>
      <c r="B48" s="587"/>
      <c r="C48" s="587"/>
      <c r="D48" s="587"/>
    </row>
    <row r="49" spans="1:4" ht="12.75">
      <c r="A49" s="599" t="s">
        <v>567</v>
      </c>
      <c r="B49" s="590">
        <v>3060000</v>
      </c>
      <c r="C49" s="595">
        <v>0</v>
      </c>
      <c r="D49" s="595">
        <v>3060000</v>
      </c>
    </row>
    <row r="50" spans="1:4" ht="12.75">
      <c r="A50" s="600" t="s">
        <v>568</v>
      </c>
      <c r="B50" s="601">
        <v>42286000</v>
      </c>
      <c r="C50" s="595">
        <v>6446400</v>
      </c>
      <c r="D50" s="595">
        <v>0</v>
      </c>
    </row>
    <row r="51" spans="1:4" ht="12.75">
      <c r="A51" s="600" t="s">
        <v>569</v>
      </c>
      <c r="B51" s="601">
        <v>592004</v>
      </c>
      <c r="C51" s="595">
        <v>0</v>
      </c>
      <c r="D51" s="595">
        <v>3648596</v>
      </c>
    </row>
    <row r="52" spans="1:4" ht="12.75">
      <c r="A52" s="602" t="s">
        <v>570</v>
      </c>
      <c r="B52" s="601"/>
      <c r="C52" s="595"/>
      <c r="D52" s="595">
        <v>6708596</v>
      </c>
    </row>
  </sheetData>
  <sheetProtection/>
  <mergeCells count="5">
    <mergeCell ref="A34:B34"/>
    <mergeCell ref="B2:B4"/>
    <mergeCell ref="A2:A5"/>
    <mergeCell ref="C2:C4"/>
    <mergeCell ref="D2:D4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scale="62" r:id="rId1"/>
  <headerFooter alignWithMargins="0">
    <oddHeader>&amp;R&amp;"Times New Roman CE,Félkövér dőlt"&amp;11 6. melléklet a 1/2012. (II.29)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elvira</cp:lastModifiedBy>
  <cp:lastPrinted>2012-03-05T10:37:43Z</cp:lastPrinted>
  <dcterms:created xsi:type="dcterms:W3CDTF">1999-10-30T10:30:45Z</dcterms:created>
  <dcterms:modified xsi:type="dcterms:W3CDTF">2012-03-14T14:50:00Z</dcterms:modified>
  <cp:category/>
  <cp:version/>
  <cp:contentType/>
  <cp:contentStatus/>
</cp:coreProperties>
</file>