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6.1. sz. mell" sheetId="6" r:id="rId6"/>
    <sheet name="6.2. sz. mell" sheetId="7" r:id="rId7"/>
    <sheet name="7.1. sz. mell" sheetId="8" r:id="rId8"/>
    <sheet name="7.2. sz. mell" sheetId="9" r:id="rId9"/>
    <sheet name="8.2. sz. mell." sheetId="10" r:id="rId10"/>
    <sheet name="8.2.1. sz. mell." sheetId="11" r:id="rId11"/>
    <sheet name="1.tájékoztató" sheetId="12" r:id="rId12"/>
    <sheet name="5. tájékoztató tábla" sheetId="13" r:id="rId13"/>
    <sheet name="6. tájékoztató tábla" sheetId="14" r:id="rId14"/>
    <sheet name="7.1. tájékoztató tábla" sheetId="15" r:id="rId15"/>
    <sheet name="9. tájékoztató tábla" sheetId="16" r:id="rId16"/>
    <sheet name="Munka1" sheetId="17" r:id="rId17"/>
  </sheets>
  <definedNames>
    <definedName name="_xlnm.Print_Titles" localSheetId="5">'6.1. sz. mell'!$1:$6</definedName>
    <definedName name="_xlnm.Print_Titles" localSheetId="6">'6.2. sz. mell'!$1:$6</definedName>
    <definedName name="_xlnm.Print_Titles" localSheetId="7">'7.1. sz. mell'!$1:$6</definedName>
    <definedName name="_xlnm.Print_Titles" localSheetId="14">'7.1. tájékoztató tábla'!$2:$6</definedName>
    <definedName name="_xlnm.Print_Titles" localSheetId="8">'7.2. sz. mell'!$1:$6</definedName>
    <definedName name="_xlnm.Print_Titles" localSheetId="9">'8.2. sz. mell.'!$1:$6</definedName>
    <definedName name="_xlnm.Print_Titles" localSheetId="10">'8.2.1. sz. mell.'!$1:$6</definedName>
    <definedName name="_xlnm.Print_Area" localSheetId="1">'1.1.sz.mell.'!$A$1:$E$146</definedName>
    <definedName name="_xlnm.Print_Area" localSheetId="11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<sst xmlns="http://schemas.openxmlformats.org/spreadsheetml/2006/main" count="2887" uniqueCount="685">
  <si>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</si>
  <si>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</si>
  <si>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</si>
  <si>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</si>
  <si>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</si>
  <si>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</si>
  <si>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</si>
  <si>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</si>
  <si>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</si>
  <si>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</si>
  <si>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</si>
  <si>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</si>
  <si>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</si>
  <si>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</si>
  <si>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</si>
  <si>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</si>
  <si>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</si>
  <si>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</si>
  <si>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</si>
  <si>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</si>
  <si>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</si>
  <si>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</si>
  <si>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</si>
  <si>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</si>
  <si>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</si>
  <si>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</si>
  <si>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</si>
  <si>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</si>
  <si>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</si>
  <si>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</si>
  <si>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</si>
  <si>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</si>
  <si>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</si>
  <si>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</si>
  <si>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</si>
  <si>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</si>
  <si>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</si>
  <si>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</si>
  <si>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</si>
  <si>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</si>
  <si>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</si>
  <si>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</si>
  <si>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</si>
  <si>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</si>
  <si>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</si>
  <si>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</si>
  <si>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04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</si>
  <si>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</si>
  <si>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</si>
  <si>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</si>
  <si>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</si>
  <si>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</si>
  <si>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</si>
  <si>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</si>
  <si>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</si>
  <si>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</si>
  <si>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</si>
  <si>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</si>
  <si>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</si>
  <si>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</si>
  <si>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</si>
  <si>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</si>
  <si>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</si>
  <si>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</si>
  <si>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</si>
  <si>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</si>
  <si>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</si>
  <si>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</si>
  <si>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</si>
  <si>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</si>
  <si>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</si>
  <si>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</si>
  <si>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</si>
  <si>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</si>
  <si>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</si>
  <si>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</si>
  <si>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</si>
  <si>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</si>
  <si>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</si>
  <si>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</si>
  <si>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</si>
  <si>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</si>
  <si>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</si>
  <si>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</si>
  <si>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</si>
  <si>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</si>
  <si>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</si>
  <si>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</si>
  <si>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</si>
  <si>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</si>
  <si>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</si>
  <si>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</si>
  <si>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</si>
  <si>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</si>
  <si>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</si>
  <si>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</si>
  <si>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</si>
  <si>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</si>
  <si>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</si>
  <si>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</si>
  <si>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</si>
  <si>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</si>
  <si>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</si>
  <si>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</si>
  <si>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</si>
  <si>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</si>
  <si>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</si>
  <si>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</si>
  <si>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</si>
  <si>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</si>
  <si>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</si>
  <si>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</si>
  <si>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</si>
  <si>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</si>
  <si>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</si>
  <si>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</si>
  <si>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</si>
  <si>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</si>
  <si>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</si>
  <si>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</si>
  <si>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</si>
  <si>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</si>
  <si>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</si>
  <si>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</si>
  <si>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</si>
  <si>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</si>
  <si>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Költségvetési szerv II.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</si>
  <si>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</si>
  <si>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</si>
  <si>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</si>
  <si>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</si>
  <si>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</si>
  <si>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</si>
  <si>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</si>
  <si>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</si>
  <si>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</si>
  <si>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</si>
  <si>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</si>
  <si>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</si>
  <si>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</si>
  <si>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</si>
  <si>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</si>
  <si>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</si>
  <si>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</si>
  <si>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</si>
  <si>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</si>
  <si>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</si>
  <si>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</si>
  <si>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</si>
  <si>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</si>
  <si>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</si>
  <si>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</si>
  <si>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</si>
  <si>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</si>
  <si>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</si>
  <si>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</si>
  <si>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</si>
  <si>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</si>
  <si>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</si>
  <si>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</si>
  <si>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</si>
  <si>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</si>
  <si>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</si>
  <si>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</si>
  <si>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</si>
  <si>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</si>
  <si>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</si>
  <si>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</si>
  <si>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</si>
  <si>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</si>
  <si>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</si>
  <si>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</si>
  <si>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</si>
  <si>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</si>
  <si>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</si>
  <si>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</si>
  <si>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</si>
  <si>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</si>
  <si>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</si>
  <si>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</si>
  <si>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</si>
  <si>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</si>
  <si>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</si>
  <si>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</si>
  <si>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</si>
  <si>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</si>
  <si>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</si>
  <si>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</si>
  <si>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</si>
  <si>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</si>
  <si>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</si>
  <si>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</si>
  <si>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</si>
  <si>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</si>
  <si>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</si>
  <si>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</si>
  <si>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</si>
  <si>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</si>
  <si>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</si>
  <si>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</si>
  <si>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</si>
  <si>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</si>
  <si>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</si>
  <si>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</si>
  <si>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</si>
  <si>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</si>
  <si>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</si>
  <si>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</si>
  <si>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</si>
  <si>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</si>
  <si>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</si>
  <si>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</si>
  <si>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</si>
  <si>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</si>
  <si>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</si>
  <si>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</si>
  <si>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</si>
  <si>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</si>
  <si>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</si>
  <si>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</si>
  <si>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</si>
  <si>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</si>
  <si>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</si>
  <si>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</si>
  <si>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</si>
  <si>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</si>
  <si>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</si>
  <si>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</si>
  <si>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</si>
  <si>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</si>
  <si>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</si>
  <si>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</si>
  <si>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</si>
  <si>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</si>
  <si>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</si>
  <si>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</si>
  <si>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</si>
  <si>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</si>
  <si>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</si>
  <si>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</si>
  <si>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</si>
  <si>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</si>
  <si>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</si>
  <si>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</si>
  <si>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</si>
  <si>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</si>
  <si>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</si>
  <si>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</si>
  <si>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</si>
  <si>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</si>
  <si>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</si>
  <si>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</si>
  <si>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</si>
  <si>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</si>
  <si>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</si>
  <si>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</si>
  <si>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</si>
  <si>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</si>
  <si>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</si>
  <si>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</si>
  <si>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</si>
  <si>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</si>
  <si>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</si>
  <si>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</si>
  <si>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</si>
  <si>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</si>
  <si>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</si>
  <si>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</si>
  <si>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</si>
  <si>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</si>
  <si>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</si>
  <si>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</si>
  <si>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</si>
  <si>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</si>
  <si>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</si>
  <si>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</si>
  <si>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</si>
  <si>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</si>
  <si>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</si>
  <si>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</si>
  <si>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</si>
  <si>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</si>
  <si>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</si>
  <si>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</si>
  <si>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</si>
  <si>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</si>
  <si>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</si>
  <si>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</si>
  <si>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</si>
  <si>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</si>
  <si>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</si>
  <si>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</si>
  <si>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</si>
  <si>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</si>
  <si>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</si>
  <si>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</si>
  <si>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</si>
  <si>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</si>
  <si>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</si>
  <si>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</si>
  <si>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</si>
  <si>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</si>
  <si>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</si>
  <si>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</si>
  <si>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</si>
  <si>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</si>
  <si>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</si>
  <si>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</si>
  <si>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</si>
  <si>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</si>
  <si>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</si>
  <si>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</si>
  <si>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</si>
  <si>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</si>
  <si>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</si>
  <si>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</si>
  <si>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</si>
  <si>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</si>
  <si>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</si>
  <si>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</si>
  <si>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</si>
  <si>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</si>
  <si>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</si>
  <si>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</si>
  <si>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</si>
  <si>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</si>
  <si>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</si>
  <si>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</si>
  <si>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</si>
  <si>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</si>
  <si>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</si>
  <si>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</si>
  <si>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</si>
  <si>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</si>
  <si>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</si>
  <si>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</si>
  <si>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</si>
  <si>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</si>
  <si>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</si>
  <si>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</si>
  <si>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</si>
  <si>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</si>
  <si>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</si>
  <si>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</si>
  <si>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</si>
  <si>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</si>
  <si>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</si>
  <si>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</si>
  <si>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</si>
  <si>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</si>
  <si>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</si>
  <si>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</si>
  <si>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</si>
  <si>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</si>
  <si>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</si>
  <si>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</si>
  <si>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</si>
  <si>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</si>
  <si>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</si>
  <si>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</si>
  <si>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</si>
  <si>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</si>
  <si>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</si>
  <si>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</si>
  <si>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</si>
  <si>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</si>
  <si>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</si>
  <si>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</si>
  <si>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</si>
  <si>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</si>
  <si>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</si>
  <si>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</si>
  <si>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</si>
  <si>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</si>
  <si>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</si>
  <si>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</si>
  <si>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</si>
  <si>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</si>
  <si>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</si>
  <si>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</si>
  <si>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</si>
  <si>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</si>
  <si>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</si>
  <si>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</si>
  <si>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</si>
  <si>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</si>
  <si>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</si>
  <si>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</si>
  <si>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</si>
  <si>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</si>
  <si>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</si>
  <si>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</si>
  <si>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</si>
  <si>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</si>
  <si>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</si>
  <si>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</si>
  <si>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</si>
  <si>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</si>
  <si>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</si>
  <si>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</si>
  <si>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</si>
  <si>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</si>
  <si>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</si>
  <si>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</si>
  <si>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</si>
  <si>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</si>
  <si>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</si>
  <si>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</si>
  <si>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</si>
  <si>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</si>
  <si>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</si>
  <si>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</si>
  <si>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</si>
  <si>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</si>
  <si>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</si>
  <si>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</si>
  <si>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</si>
  <si>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</si>
  <si>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</si>
  <si>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</si>
  <si>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</si>
  <si>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</si>
  <si>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</si>
  <si>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</si>
  <si>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</si>
  <si>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</si>
  <si>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</si>
  <si>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</si>
  <si>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</si>
  <si>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</si>
  <si>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</si>
  <si>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</si>
  <si>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</si>
  <si>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</si>
  <si>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</si>
  <si>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</si>
  <si>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</si>
  <si>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</si>
  <si>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</si>
  <si>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</si>
  <si>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</si>
  <si>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</si>
  <si>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</si>
  <si>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</si>
  <si>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</si>
  <si>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</si>
  <si>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</si>
  <si>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</si>
  <si>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</si>
  <si>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</si>
  <si>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</si>
  <si>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</si>
  <si>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</si>
  <si>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</si>
  <si>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</si>
  <si>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</si>
  <si>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</si>
  <si>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</si>
  <si>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</si>
  <si>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</si>
  <si>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</si>
  <si>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</si>
  <si>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</si>
  <si>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</si>
  <si>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</si>
  <si>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</si>
  <si>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</si>
  <si>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</si>
  <si>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</si>
  <si>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</si>
  <si>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</si>
  <si>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</si>
  <si>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</si>
  <si>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</si>
  <si>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</si>
  <si>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</si>
  <si>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</si>
  <si>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</si>
  <si>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</si>
  <si>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</si>
  <si>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</si>
  <si>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</si>
  <si>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</si>
  <si>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</si>
  <si>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</si>
  <si>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</si>
  <si>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</si>
  <si>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</si>
  <si>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</si>
  <si>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</si>
  <si>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</si>
  <si>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</si>
  <si>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</si>
  <si>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</si>
  <si>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</si>
  <si>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</si>
  <si>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</si>
  <si>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</si>
  <si>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</si>
  <si>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</si>
  <si>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</si>
  <si>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</si>
  <si>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</si>
  <si>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</si>
  <si>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</si>
  <si>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</si>
  <si>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</si>
  <si>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</si>
  <si>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</si>
  <si>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</si>
  <si>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</si>
  <si>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</si>
  <si>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</si>
  <si>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</si>
  <si>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</si>
  <si>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</si>
  <si>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</si>
  <si>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</si>
  <si>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</si>
  <si>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</si>
  <si>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</si>
  <si>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</si>
  <si>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</si>
  <si>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</si>
  <si>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</si>
  <si>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</si>
  <si>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</si>
  <si>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</si>
  <si>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</si>
  <si>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</si>
  <si>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</si>
  <si>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</si>
  <si>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</si>
  <si>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</si>
  <si>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</si>
  <si>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</si>
  <si>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</si>
  <si>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</si>
  <si>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</si>
  <si>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</si>
  <si>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</si>
  <si>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</si>
  <si>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</si>
  <si>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</si>
  <si>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</si>
  <si>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</si>
  <si>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</si>
  <si>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</si>
  <si>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</si>
  <si>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</si>
  <si>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</si>
  <si>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</si>
  <si>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</si>
  <si>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</si>
  <si>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</si>
  <si>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</si>
  <si>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</si>
  <si>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</si>
  <si>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</si>
  <si>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</si>
  <si>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</si>
  <si>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</si>
  <si>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</si>
  <si>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</si>
  <si>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</si>
  <si>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</si>
  <si>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</si>
  <si>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</si>
  <si>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</si>
  <si>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</si>
  <si>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</si>
  <si>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</si>
  <si>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</si>
  <si>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</si>
  <si>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</si>
  <si>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</si>
  <si>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</si>
  <si>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</si>
  <si>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</si>
  <si>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</si>
  <si>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</si>
  <si>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</si>
  <si>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</si>
  <si>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</si>
  <si>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</si>
  <si>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</si>
  <si>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</si>
  <si>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</si>
  <si>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</si>
  <si>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</si>
  <si>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</si>
  <si>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</si>
  <si>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</si>
  <si>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</si>
  <si>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</si>
  <si>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</si>
  <si>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Kötelező feladatok</t>
  </si>
  <si>
    <t>Hitel-, kölcsönfelvétel államháztartáson kívülről  (10.1.+…+10.3.)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</si>
  <si>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</si>
  <si>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</si>
  <si>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</si>
  <si>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</si>
  <si>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</si>
  <si>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</si>
  <si>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</si>
  <si>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</si>
  <si>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</si>
  <si>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</si>
  <si>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</si>
  <si>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</si>
  <si>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</si>
  <si>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</si>
  <si>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</si>
  <si>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</si>
  <si>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</si>
  <si>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</si>
  <si>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</si>
  <si>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</si>
  <si>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</si>
  <si>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</si>
  <si>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</si>
  <si>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</si>
  <si>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</si>
  <si>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</si>
  <si>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</si>
  <si>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</si>
  <si>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</si>
  <si>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</si>
  <si>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</si>
  <si>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</si>
  <si>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</si>
  <si>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</si>
  <si>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</si>
  <si>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</si>
  <si>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</si>
  <si>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</si>
  <si>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</si>
  <si>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</si>
  <si>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</si>
  <si>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</si>
  <si>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</si>
  <si>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</si>
  <si>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</si>
  <si>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</si>
  <si>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</si>
  <si>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</si>
  <si>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</si>
  <si>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</si>
  <si>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</si>
  <si>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</si>
  <si>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</si>
  <si>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</si>
  <si>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</si>
  <si>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</si>
  <si>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</si>
  <si>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</si>
  <si>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</si>
  <si>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</si>
  <si>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</si>
  <si>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</si>
  <si>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</si>
  <si>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</si>
  <si>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</si>
  <si>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</si>
  <si>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</si>
  <si>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</si>
  <si>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</si>
  <si>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</si>
  <si>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</si>
  <si>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</si>
  <si>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</si>
  <si>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</si>
  <si>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</si>
  <si>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</si>
  <si>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</si>
  <si>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</si>
  <si>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</si>
  <si>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</si>
  <si>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Egyéb támogatás, egyház</t>
  </si>
  <si>
    <t>Falugondnokok Egyesület tám.</t>
  </si>
  <si>
    <t>PIK támogatása</t>
  </si>
  <si>
    <t>Cordial Bt.-nek támogatás</t>
  </si>
  <si>
    <t>Egyház támogatása</t>
  </si>
  <si>
    <t>Falugondnok Egy. Tám.</t>
  </si>
  <si>
    <t>Cordial Bt. Tám.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</si>
</sst>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6" borderId="7" applyNumberFormat="0" applyFont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8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11" borderId="0" applyNumberFormat="0" applyBorder="0" applyAlignment="0" applyProtection="0"/>
    <xf numFmtId="0" fontId="54" fillId="22" borderId="1" applyNumberFormat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5" xfId="64" applyNumberFormat="1" applyFont="1" applyFill="1" applyBorder="1" applyAlignment="1" applyProtection="1">
      <alignment vertical="center"/>
      <protection/>
    </xf>
    <xf numFmtId="164" fontId="21" fillId="0" borderId="15" xfId="64" applyNumberFormat="1" applyFont="1" applyFill="1" applyBorder="1" applyAlignment="1" applyProtection="1">
      <alignment/>
      <protection/>
    </xf>
    <xf numFmtId="0" fontId="6" fillId="0" borderId="16" xfId="64" applyFont="1" applyFill="1" applyBorder="1" applyAlignment="1" applyProtection="1">
      <alignment horizontal="center" vertical="center" wrapText="1"/>
      <protection/>
    </xf>
    <xf numFmtId="0" fontId="6" fillId="0" borderId="17" xfId="64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164" fontId="13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" xfId="0" applyNumberFormat="1" applyFont="1" applyBorder="1" applyAlignment="1" applyProtection="1">
      <alignment horizontal="right" vertical="center" wrapText="1" indent="1"/>
      <protection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 applyProtection="1">
      <alignment horizontal="right" vertical="center" wrapText="1" indent="1"/>
      <protection/>
    </xf>
    <xf numFmtId="0" fontId="17" fillId="0" borderId="28" xfId="0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right" vertical="center" wrapText="1" indent="1"/>
      <protection/>
    </xf>
    <xf numFmtId="0" fontId="17" fillId="0" borderId="30" xfId="0" applyFont="1" applyFill="1" applyBorder="1" applyAlignment="1" applyProtection="1">
      <alignment horizontal="lef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>
      <alignment horizontal="right" vertical="center" wrapText="1" indent="1"/>
    </xf>
    <xf numFmtId="0" fontId="17" fillId="0" borderId="30" xfId="0" applyFont="1" applyFill="1" applyBorder="1" applyAlignment="1" applyProtection="1">
      <alignment horizontal="left" vertical="center" wrapText="1" indent="8"/>
      <protection locked="0"/>
    </xf>
    <xf numFmtId="0" fontId="13" fillId="0" borderId="32" xfId="0" applyFont="1" applyFill="1" applyBorder="1" applyAlignment="1">
      <alignment horizontal="right" vertical="center" wrapText="1" indent="1"/>
    </xf>
    <xf numFmtId="164" fontId="13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right" vertical="center" indent="1"/>
    </xf>
    <xf numFmtId="0" fontId="13" fillId="0" borderId="19" xfId="0" applyFont="1" applyFill="1" applyBorder="1" applyAlignment="1" applyProtection="1">
      <alignment horizontal="left" vertical="center" indent="1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>
      <alignment horizontal="right" vertical="center" indent="1"/>
    </xf>
    <xf numFmtId="0" fontId="13" fillId="0" borderId="26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>
      <alignment horizontal="right" vertical="center" indent="1"/>
    </xf>
    <xf numFmtId="0" fontId="13" fillId="0" borderId="40" xfId="0" applyFont="1" applyFill="1" applyBorder="1" applyAlignment="1" applyProtection="1">
      <alignment horizontal="left" vertical="center" indent="1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164" fontId="12" fillId="0" borderId="13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72" fontId="17" fillId="0" borderId="26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31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26" xfId="66" applyNumberFormat="1" applyFont="1" applyFill="1" applyBorder="1" applyAlignment="1" applyProtection="1">
      <alignment horizontal="right" vertical="center" wrapText="1"/>
      <protection locked="0"/>
    </xf>
    <xf numFmtId="173" fontId="13" fillId="0" borderId="26" xfId="65" applyNumberFormat="1" applyFont="1" applyFill="1" applyBorder="1" applyAlignment="1" applyProtection="1">
      <alignment horizontal="center" vertical="center"/>
      <protection/>
    </xf>
    <xf numFmtId="173" fontId="13" fillId="0" borderId="16" xfId="65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75" fontId="6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indent="1"/>
    </xf>
    <xf numFmtId="175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right" vertical="center" wrapText="1" indent="1"/>
    </xf>
    <xf numFmtId="0" fontId="12" fillId="0" borderId="13" xfId="0" applyFont="1" applyFill="1" applyBorder="1" applyAlignment="1">
      <alignment vertical="center" wrapText="1"/>
    </xf>
    <xf numFmtId="164" fontId="12" fillId="0" borderId="13" xfId="0" applyNumberFormat="1" applyFont="1" applyFill="1" applyBorder="1" applyAlignment="1">
      <alignment horizontal="right" vertical="center" wrapText="1" indent="2"/>
    </xf>
    <xf numFmtId="164" fontId="12" fillId="0" borderId="20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0" applyFont="1" applyBorder="1" applyAlignment="1" applyProtection="1">
      <alignment vertical="center" wrapText="1"/>
      <protection/>
    </xf>
    <xf numFmtId="164" fontId="13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0" xfId="0" applyFont="1" applyBorder="1" applyAlignment="1" applyProtection="1">
      <alignment vertical="center" wrapText="1"/>
      <protection/>
    </xf>
    <xf numFmtId="0" fontId="18" fillId="0" borderId="45" xfId="0" applyFont="1" applyBorder="1" applyAlignment="1" applyProtection="1">
      <alignment vertical="center" wrapText="1"/>
      <protection/>
    </xf>
    <xf numFmtId="164" fontId="16" fillId="0" borderId="13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2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2" xfId="0" applyNumberFormat="1" applyFont="1" applyBorder="1" applyAlignment="1" applyProtection="1">
      <alignment horizontal="right" vertical="center" wrapText="1" indent="1"/>
      <protection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4" xfId="64" applyFont="1" applyFill="1" applyBorder="1" applyAlignment="1" applyProtection="1">
      <alignment horizontal="left" vertical="center" wrapText="1" indent="1"/>
      <protection/>
    </xf>
    <xf numFmtId="0" fontId="13" fillId="0" borderId="26" xfId="64" applyFont="1" applyFill="1" applyBorder="1" applyAlignment="1" applyProtection="1">
      <alignment horizontal="lef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1"/>
      <protection/>
    </xf>
    <xf numFmtId="0" fontId="13" fillId="0" borderId="19" xfId="64" applyFont="1" applyFill="1" applyBorder="1" applyAlignment="1" applyProtection="1">
      <alignment horizontal="left" vertical="center" wrapText="1" indent="1"/>
      <protection/>
    </xf>
    <xf numFmtId="0" fontId="13" fillId="0" borderId="30" xfId="64" applyFont="1" applyFill="1" applyBorder="1" applyAlignment="1" applyProtection="1">
      <alignment horizontal="left" vertical="center" wrapText="1" indent="1"/>
      <protection/>
    </xf>
    <xf numFmtId="0" fontId="13" fillId="0" borderId="40" xfId="64" applyFont="1" applyFill="1" applyBorder="1" applyAlignment="1" applyProtection="1">
      <alignment horizontal="left" vertical="center" wrapText="1" indent="1"/>
      <protection/>
    </xf>
    <xf numFmtId="49" fontId="13" fillId="0" borderId="48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0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33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vertical="center" wrapText="1"/>
      <protection/>
    </xf>
    <xf numFmtId="0" fontId="12" fillId="0" borderId="34" xfId="64" applyFont="1" applyFill="1" applyBorder="1" applyAlignment="1" applyProtection="1">
      <alignment vertical="center" wrapText="1"/>
      <protection/>
    </xf>
    <xf numFmtId="0" fontId="12" fillId="0" borderId="12" xfId="64" applyFont="1" applyFill="1" applyBorder="1" applyAlignment="1" applyProtection="1">
      <alignment horizontal="center" vertical="center" wrapText="1"/>
      <protection/>
    </xf>
    <xf numFmtId="0" fontId="12" fillId="0" borderId="13" xfId="64" applyFont="1" applyFill="1" applyBorder="1" applyAlignment="1" applyProtection="1">
      <alignment horizontal="center" vertical="center" wrapText="1"/>
      <protection/>
    </xf>
    <xf numFmtId="0" fontId="12" fillId="0" borderId="20" xfId="64" applyFont="1" applyFill="1" applyBorder="1" applyAlignment="1" applyProtection="1">
      <alignment horizontal="center" vertical="center" wrapTex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right"/>
      <protection/>
    </xf>
    <xf numFmtId="164" fontId="21" fillId="0" borderId="15" xfId="64" applyNumberFormat="1" applyFont="1" applyFill="1" applyBorder="1" applyAlignment="1" applyProtection="1">
      <alignment horizontal="left" vertical="center"/>
      <protection/>
    </xf>
    <xf numFmtId="0" fontId="13" fillId="0" borderId="26" xfId="64" applyFont="1" applyFill="1" applyBorder="1" applyAlignment="1" applyProtection="1">
      <alignment horizontal="left" indent="6"/>
      <protection/>
    </xf>
    <xf numFmtId="0" fontId="13" fillId="0" borderId="26" xfId="64" applyFont="1" applyFill="1" applyBorder="1" applyAlignment="1" applyProtection="1">
      <alignment horizontal="left" vertical="center" wrapText="1" indent="6"/>
      <protection/>
    </xf>
    <xf numFmtId="0" fontId="13" fillId="0" borderId="40" xfId="64" applyFont="1" applyFill="1" applyBorder="1" applyAlignment="1" applyProtection="1">
      <alignment horizontal="left" vertical="center" wrapText="1" indent="6"/>
      <protection/>
    </xf>
    <xf numFmtId="0" fontId="13" fillId="0" borderId="16" xfId="64" applyFont="1" applyFill="1" applyBorder="1" applyAlignment="1" applyProtection="1">
      <alignment horizontal="left" vertical="center" wrapText="1" indent="6"/>
      <protection/>
    </xf>
    <xf numFmtId="164" fontId="12" fillId="0" borderId="22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0" fontId="17" fillId="0" borderId="40" xfId="0" applyFont="1" applyBorder="1" applyAlignment="1" applyProtection="1">
      <alignment horizontal="left" vertical="center" wrapText="1" indent="1"/>
      <protection/>
    </xf>
    <xf numFmtId="0" fontId="18" fillId="0" borderId="51" xfId="0" applyFont="1" applyBorder="1" applyAlignment="1" applyProtection="1">
      <alignment horizontal="left" vertical="center" wrapText="1" indent="1"/>
      <protection/>
    </xf>
    <xf numFmtId="164" fontId="12" fillId="0" borderId="20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16" fillId="0" borderId="4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34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21" xfId="0" applyFont="1" applyBorder="1" applyAlignment="1" applyProtection="1">
      <alignment horizontal="left" wrapText="1" indent="1"/>
      <protection/>
    </xf>
    <xf numFmtId="0" fontId="17" fillId="0" borderId="26" xfId="0" applyFont="1" applyBorder="1" applyAlignment="1" applyProtection="1">
      <alignment horizontal="left" wrapText="1" indent="1"/>
      <protection/>
    </xf>
    <xf numFmtId="0" fontId="17" fillId="0" borderId="40" xfId="0" applyFont="1" applyBorder="1" applyAlignment="1" applyProtection="1">
      <alignment horizontal="left" wrapText="1" inden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22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22" xfId="64" applyFont="1" applyFill="1" applyBorder="1" applyAlignment="1" applyProtection="1">
      <alignment horizontal="center" vertical="center" wrapTex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1" xfId="0" applyFont="1" applyBorder="1" applyAlignment="1" applyProtection="1">
      <alignment vertical="center" wrapText="1"/>
      <protection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0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58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3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Border="1" applyAlignment="1" applyProtection="1">
      <alignment horizontal="right" vertical="center" wrapText="1" inden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2" fillId="0" borderId="33" xfId="64" applyFont="1" applyFill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wrapText="1"/>
      <protection/>
    </xf>
    <xf numFmtId="0" fontId="18" fillId="0" borderId="13" xfId="0" applyFont="1" applyBorder="1" applyAlignment="1" applyProtection="1">
      <alignment wrapText="1"/>
      <protection/>
    </xf>
    <xf numFmtId="0" fontId="18" fillId="0" borderId="45" xfId="0" applyFont="1" applyBorder="1" applyAlignment="1" applyProtection="1">
      <alignment wrapText="1"/>
      <protection/>
    </xf>
    <xf numFmtId="164" fontId="16" fillId="0" borderId="20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27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3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8" fillId="0" borderId="51" xfId="0" applyFont="1" applyBorder="1" applyAlignment="1" applyProtection="1">
      <alignment horizontal="center" wrapText="1"/>
      <protection/>
    </xf>
    <xf numFmtId="49" fontId="13" fillId="0" borderId="36" xfId="64" applyNumberFormat="1" applyFont="1" applyFill="1" applyBorder="1" applyAlignment="1" applyProtection="1">
      <alignment horizontal="center" vertical="center" wrapText="1"/>
      <protection/>
    </xf>
    <xf numFmtId="49" fontId="13" fillId="0" borderId="48" xfId="64" applyNumberFormat="1" applyFont="1" applyFill="1" applyBorder="1" applyAlignment="1" applyProtection="1">
      <alignment horizontal="center" vertical="center" wrapText="1"/>
      <protection/>
    </xf>
    <xf numFmtId="49" fontId="13" fillId="0" borderId="32" xfId="64" applyNumberFormat="1" applyFont="1" applyFill="1" applyBorder="1" applyAlignment="1" applyProtection="1">
      <alignment horizontal="center" vertical="center" wrapText="1"/>
      <protection/>
    </xf>
    <xf numFmtId="0" fontId="18" fillId="0" borderId="51" xfId="0" applyFont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5" xfId="64" applyFont="1" applyFill="1" applyBorder="1" applyAlignment="1" applyProtection="1">
      <alignment horizontal="left" vertical="center" wrapText="1" inden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wrapText="1" indent="1"/>
      <protection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38" xfId="0" applyNumberFormat="1" applyFont="1" applyFill="1" applyBorder="1" applyAlignment="1" applyProtection="1">
      <alignment horizontal="right" vertical="center"/>
      <protection/>
    </xf>
    <xf numFmtId="49" fontId="6" fillId="0" borderId="58" xfId="0" applyNumberFormat="1" applyFont="1" applyFill="1" applyBorder="1" applyAlignment="1" applyProtection="1">
      <alignment horizontal="right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64" applyFont="1" applyFill="1" applyBorder="1" applyAlignment="1" applyProtection="1">
      <alignment horizontal="left" vertical="center" wrapText="1" indent="1"/>
      <protection/>
    </xf>
    <xf numFmtId="0" fontId="13" fillId="0" borderId="26" xfId="64" applyFont="1" applyFill="1" applyBorder="1" applyAlignment="1" applyProtection="1">
      <alignment horizontal="left" vertical="center" wrapText="1" indent="1"/>
      <protection/>
    </xf>
    <xf numFmtId="0" fontId="13" fillId="0" borderId="45" xfId="64" applyFont="1" applyFill="1" applyBorder="1" applyAlignment="1" applyProtection="1" quotePrefix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3" xfId="64" applyFont="1" applyFill="1" applyBorder="1" applyAlignment="1" applyProtection="1">
      <alignment horizontal="left" vertical="center" wrapTex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vertical="center" wrapText="1"/>
      <protection/>
    </xf>
    <xf numFmtId="164" fontId="13" fillId="24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24" borderId="40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0" fontId="17" fillId="0" borderId="26" xfId="0" applyFont="1" applyBorder="1" applyAlignment="1" applyProtection="1">
      <alignment horizontal="left" vertical="center" wrapText="1"/>
      <protection/>
    </xf>
    <xf numFmtId="0" fontId="17" fillId="0" borderId="40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3" fillId="0" borderId="19" xfId="64" applyFont="1" applyFill="1" applyBorder="1" applyAlignment="1" applyProtection="1">
      <alignment horizontal="left" vertical="center" wrapText="1"/>
      <protection/>
    </xf>
    <xf numFmtId="0" fontId="13" fillId="0" borderId="26" xfId="64" applyFont="1" applyFill="1" applyBorder="1" applyAlignment="1" applyProtection="1">
      <alignment horizontal="left" vertical="center" wrapText="1"/>
      <protection/>
    </xf>
    <xf numFmtId="0" fontId="13" fillId="0" borderId="30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26" xfId="64" applyFont="1" applyFill="1" applyBorder="1" applyAlignment="1" applyProtection="1">
      <alignment horizontal="left" vertical="center"/>
      <protection/>
    </xf>
    <xf numFmtId="0" fontId="13" fillId="0" borderId="40" xfId="64" applyFont="1" applyFill="1" applyBorder="1" applyAlignment="1" applyProtection="1">
      <alignment horizontal="left" vertical="center" wrapText="1"/>
      <protection/>
    </xf>
    <xf numFmtId="0" fontId="13" fillId="0" borderId="16" xfId="64" applyFont="1" applyFill="1" applyBorder="1" applyAlignment="1" applyProtection="1">
      <alignment horizontal="left" vertical="center" wrapText="1"/>
      <protection/>
    </xf>
    <xf numFmtId="0" fontId="13" fillId="0" borderId="21" xfId="64" applyFont="1" applyFill="1" applyBorder="1" applyAlignment="1" applyProtection="1">
      <alignment horizontal="left" vertical="center" wrapText="1"/>
      <protection/>
    </xf>
    <xf numFmtId="0" fontId="13" fillId="0" borderId="14" xfId="64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36" fillId="0" borderId="0" xfId="66" applyFont="1" applyFill="1" applyProtection="1">
      <alignment/>
      <protection/>
    </xf>
    <xf numFmtId="0" fontId="28" fillId="0" borderId="32" xfId="66" applyFont="1" applyFill="1" applyBorder="1" applyAlignment="1" applyProtection="1">
      <alignment horizontal="center" vertical="center" wrapText="1"/>
      <protection/>
    </xf>
    <xf numFmtId="0" fontId="28" fillId="0" borderId="16" xfId="66" applyFont="1" applyFill="1" applyBorder="1" applyAlignment="1" applyProtection="1">
      <alignment horizontal="center" vertical="center" wrapText="1"/>
      <protection/>
    </xf>
    <xf numFmtId="0" fontId="28" fillId="0" borderId="17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36" xfId="66" applyFont="1" applyFill="1" applyBorder="1" applyAlignment="1" applyProtection="1">
      <alignment vertical="center" wrapText="1"/>
      <protection/>
    </xf>
    <xf numFmtId="173" fontId="13" fillId="0" borderId="19" xfId="65" applyNumberFormat="1" applyFont="1" applyFill="1" applyBorder="1" applyAlignment="1" applyProtection="1">
      <alignment horizontal="center" vertical="center"/>
      <protection/>
    </xf>
    <xf numFmtId="172" fontId="18" fillId="0" borderId="19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38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0" xfId="66" applyFont="1" applyFill="1" applyBorder="1" applyAlignment="1" applyProtection="1">
      <alignment vertical="center" wrapText="1"/>
      <protection/>
    </xf>
    <xf numFmtId="172" fontId="18" fillId="0" borderId="26" xfId="66" applyNumberFormat="1" applyFont="1" applyFill="1" applyBorder="1" applyAlignment="1" applyProtection="1">
      <alignment horizontal="right" vertical="center" wrapText="1"/>
      <protection/>
    </xf>
    <xf numFmtId="172" fontId="18" fillId="0" borderId="31" xfId="66" applyNumberFormat="1" applyFont="1" applyFill="1" applyBorder="1" applyAlignment="1" applyProtection="1">
      <alignment horizontal="right" vertical="center" wrapText="1"/>
      <protection/>
    </xf>
    <xf numFmtId="0" fontId="27" fillId="0" borderId="10" xfId="66" applyFont="1" applyFill="1" applyBorder="1" applyAlignment="1" applyProtection="1">
      <alignment horizontal="left" vertical="center" wrapText="1" indent="1"/>
      <protection/>
    </xf>
    <xf numFmtId="172" fontId="28" fillId="0" borderId="31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26" xfId="66" applyNumberFormat="1" applyFont="1" applyFill="1" applyBorder="1" applyAlignment="1" applyProtection="1">
      <alignment horizontal="right" vertical="center" wrapText="1"/>
      <protection/>
    </xf>
    <xf numFmtId="172" fontId="17" fillId="0" borderId="31" xfId="66" applyNumberFormat="1" applyFont="1" applyFill="1" applyBorder="1" applyAlignment="1" applyProtection="1">
      <alignment horizontal="right" vertical="center" wrapText="1"/>
      <protection/>
    </xf>
    <xf numFmtId="0" fontId="18" fillId="0" borderId="32" xfId="66" applyFont="1" applyFill="1" applyBorder="1" applyAlignment="1" applyProtection="1">
      <alignment vertical="center" wrapText="1"/>
      <protection/>
    </xf>
    <xf numFmtId="172" fontId="18" fillId="0" borderId="16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37" fillId="0" borderId="0" xfId="0" applyFont="1" applyAlignment="1" applyProtection="1">
      <alignment horizontal="right" vertical="top"/>
      <protection/>
    </xf>
    <xf numFmtId="0" fontId="37" fillId="0" borderId="0" xfId="0" applyFont="1" applyAlignment="1" applyProtection="1">
      <alignment horizontal="right" vertical="top"/>
      <protection locked="0"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19" xfId="64" applyNumberFormat="1" applyFont="1" applyFill="1" applyBorder="1" applyAlignment="1" applyProtection="1">
      <alignment horizontal="center" vertical="center"/>
      <protection/>
    </xf>
    <xf numFmtId="164" fontId="6" fillId="0" borderId="38" xfId="64" applyNumberFormat="1" applyFont="1" applyFill="1" applyBorder="1" applyAlignment="1" applyProtection="1">
      <alignment horizontal="center" vertical="center"/>
      <protection/>
    </xf>
    <xf numFmtId="0" fontId="6" fillId="0" borderId="19" xfId="64" applyFont="1" applyFill="1" applyBorder="1" applyAlignment="1" applyProtection="1">
      <alignment horizontal="center" vertical="center" wrapText="1"/>
      <protection/>
    </xf>
    <xf numFmtId="0" fontId="6" fillId="0" borderId="16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36" xfId="64" applyFont="1" applyFill="1" applyBorder="1" applyAlignment="1" applyProtection="1">
      <alignment horizontal="center" vertical="center" wrapText="1"/>
      <protection/>
    </xf>
    <xf numFmtId="0" fontId="6" fillId="0" borderId="32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6" fillId="0" borderId="44" xfId="0" applyFont="1" applyFill="1" applyBorder="1" applyAlignment="1" applyProtection="1" quotePrefix="1">
      <alignment horizontal="center" vertical="center"/>
      <protection/>
    </xf>
    <xf numFmtId="0" fontId="6" fillId="0" borderId="34" xfId="64" applyFont="1" applyFill="1" applyBorder="1" applyAlignment="1" applyProtection="1">
      <alignment horizontal="center" vertical="center" wrapText="1"/>
      <protection/>
    </xf>
    <xf numFmtId="0" fontId="6" fillId="0" borderId="45" xfId="64" applyFont="1" applyFill="1" applyBorder="1" applyAlignment="1" applyProtection="1">
      <alignment horizontal="center" vertical="center" wrapText="1"/>
      <protection/>
    </xf>
    <xf numFmtId="0" fontId="13" fillId="0" borderId="73" xfId="0" applyFont="1" applyFill="1" applyBorder="1" applyAlignment="1">
      <alignment horizontal="justify" vertical="center" wrapText="1"/>
    </xf>
    <xf numFmtId="0" fontId="6" fillId="0" borderId="43" xfId="0" applyFont="1" applyFill="1" applyBorder="1" applyAlignment="1">
      <alignment horizontal="left" vertical="center" indent="2"/>
    </xf>
    <xf numFmtId="0" fontId="6" fillId="0" borderId="23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33" xfId="66" applyFont="1" applyFill="1" applyBorder="1" applyAlignment="1" applyProtection="1">
      <alignment horizontal="center" vertical="center" wrapText="1"/>
      <protection/>
    </xf>
    <xf numFmtId="0" fontId="33" fillId="0" borderId="48" xfId="66" applyFont="1" applyFill="1" applyBorder="1" applyAlignment="1" applyProtection="1">
      <alignment horizontal="center" vertical="center" wrapText="1"/>
      <protection/>
    </xf>
    <xf numFmtId="0" fontId="33" fillId="0" borderId="27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center" vertical="center" wrapText="1"/>
      <protection/>
    </xf>
    <xf numFmtId="0" fontId="32" fillId="0" borderId="26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26" xfId="66" applyFont="1" applyFill="1" applyBorder="1" applyAlignment="1" applyProtection="1">
      <alignment horizontal="center" wrapText="1"/>
      <protection/>
    </xf>
    <xf numFmtId="0" fontId="32" fillId="0" borderId="31" xfId="66" applyFont="1" applyFill="1" applyBorder="1" applyAlignment="1" applyProtection="1">
      <alignment horizontal="center" wrapText="1"/>
      <protection/>
    </xf>
    <xf numFmtId="0" fontId="21" fillId="0" borderId="34" xfId="65" applyFont="1" applyFill="1" applyBorder="1" applyAlignment="1" applyProtection="1">
      <alignment horizontal="center" vertical="center" textRotation="90"/>
      <protection/>
    </xf>
    <xf numFmtId="0" fontId="21" fillId="0" borderId="14" xfId="65" applyFont="1" applyFill="1" applyBorder="1" applyAlignment="1" applyProtection="1">
      <alignment horizontal="center" vertical="center" textRotation="90"/>
      <protection/>
    </xf>
    <xf numFmtId="0" fontId="21" fillId="0" borderId="21" xfId="65" applyFont="1" applyFill="1" applyBorder="1" applyAlignment="1" applyProtection="1">
      <alignment horizontal="center" vertical="center" textRotation="90"/>
      <protection/>
    </xf>
    <xf numFmtId="0" fontId="32" fillId="0" borderId="35" xfId="66" applyFont="1" applyFill="1" applyBorder="1" applyAlignment="1" applyProtection="1">
      <alignment horizontal="center" vertical="center" wrapText="1"/>
      <protection/>
    </xf>
    <xf numFmtId="0" fontId="32" fillId="0" borderId="29" xfId="66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117" customWidth="1"/>
    <col min="2" max="2" width="66.125" style="117" customWidth="1"/>
    <col min="3" max="16384" width="9.375" style="117" customWidth="1"/>
  </cols>
  <sheetData>
    <row r="1" ht="18.75">
      <c r="A1" s="266" t="s">
        <v>86</v>
      </c>
    </row>
    <row r="3" spans="1:2" ht="12.75">
      <c r="A3" s="267"/>
      <c r="B3" s="267"/>
    </row>
    <row r="4" spans="1:2" ht="15.75">
      <c r="A4" s="241" t="s">
        <v>441</v>
      </c>
      <c r="B4" s="268"/>
    </row>
    <row r="5" spans="1:2" s="269" customFormat="1" ht="12.75">
      <c r="A5" s="267"/>
      <c r="B5" s="267"/>
    </row>
    <row r="6" spans="1:2" ht="12.75">
      <c r="A6" s="267" t="s">
        <v>445</v>
      </c>
      <c r="B6" s="267" t="s">
        <v>446</v>
      </c>
    </row>
    <row r="7" spans="1:2" ht="12.75">
      <c r="A7" s="267" t="s">
        <v>447</v>
      </c>
      <c r="B7" s="267" t="s">
        <v>448</v>
      </c>
    </row>
    <row r="8" spans="1:2" ht="12.75">
      <c r="A8" s="267" t="s">
        <v>449</v>
      </c>
      <c r="B8" s="267" t="s">
        <v>450</v>
      </c>
    </row>
    <row r="9" spans="1:2" ht="12.75">
      <c r="A9" s="267"/>
      <c r="B9" s="267"/>
    </row>
    <row r="10" spans="1:2" ht="15.75">
      <c r="A10" s="241" t="str">
        <f>+CONCATENATE(LEFT(A4,4),". évi módosított előirányzat BEVÉTELEK")</f>
        <v>2014. évi módosított előirányzat BEVÉTELEK</v>
      </c>
      <c r="B10" s="268"/>
    </row>
    <row r="11" spans="1:2" ht="12.75">
      <c r="A11" s="267"/>
      <c r="B11" s="267"/>
    </row>
    <row r="12" spans="1:2" s="269" customFormat="1" ht="12.75">
      <c r="A12" s="267" t="s">
        <v>451</v>
      </c>
      <c r="B12" s="267" t="s">
        <v>457</v>
      </c>
    </row>
    <row r="13" spans="1:2" ht="12.75">
      <c r="A13" s="267" t="s">
        <v>452</v>
      </c>
      <c r="B13" s="267" t="s">
        <v>458</v>
      </c>
    </row>
    <row r="14" spans="1:2" ht="12.75">
      <c r="A14" s="267" t="s">
        <v>453</v>
      </c>
      <c r="B14" s="267" t="s">
        <v>459</v>
      </c>
    </row>
    <row r="15" spans="1:2" ht="12.75">
      <c r="A15" s="267"/>
      <c r="B15" s="267"/>
    </row>
    <row r="16" spans="1:2" ht="14.25">
      <c r="A16" s="270" t="str">
        <f>+CONCATENATE(LEFT(A4,4),". évi teljesítés BEVÉTELEK")</f>
        <v>2014. évi teljesítés BEVÉTELEK</v>
      </c>
      <c r="B16" s="268"/>
    </row>
    <row r="17" spans="1:2" ht="12.75">
      <c r="A17" s="267"/>
      <c r="B17" s="267"/>
    </row>
    <row r="18" spans="1:2" ht="12.75">
      <c r="A18" s="267" t="s">
        <v>454</v>
      </c>
      <c r="B18" s="267" t="s">
        <v>460</v>
      </c>
    </row>
    <row r="19" spans="1:2" ht="12.75">
      <c r="A19" s="267" t="s">
        <v>455</v>
      </c>
      <c r="B19" s="267" t="s">
        <v>461</v>
      </c>
    </row>
    <row r="20" spans="1:2" ht="12.75">
      <c r="A20" s="267" t="s">
        <v>456</v>
      </c>
      <c r="B20" s="267" t="s">
        <v>462</v>
      </c>
    </row>
    <row r="21" spans="1:2" ht="12.75">
      <c r="A21" s="267"/>
      <c r="B21" s="267"/>
    </row>
    <row r="22" spans="1:2" ht="15.75">
      <c r="A22" s="241" t="str">
        <f>+CONCATENATE(LEFT(A4,4),". évi eredeti előirányzat KIADÁSOK")</f>
        <v>2014. évi eredeti előirányzat KIADÁSOK</v>
      </c>
      <c r="B22" s="268"/>
    </row>
    <row r="23" spans="1:2" ht="12.75">
      <c r="A23" s="267"/>
      <c r="B23" s="267"/>
    </row>
    <row r="24" spans="1:2" ht="12.75">
      <c r="A24" s="267" t="s">
        <v>463</v>
      </c>
      <c r="B24" s="267" t="s">
        <v>469</v>
      </c>
    </row>
    <row r="25" spans="1:2" ht="12.75">
      <c r="A25" s="267" t="s">
        <v>442</v>
      </c>
      <c r="B25" s="267" t="s">
        <v>470</v>
      </c>
    </row>
    <row r="26" spans="1:2" ht="12.75">
      <c r="A26" s="267" t="s">
        <v>464</v>
      </c>
      <c r="B26" s="267" t="s">
        <v>471</v>
      </c>
    </row>
    <row r="27" spans="1:2" ht="12.75">
      <c r="A27" s="267"/>
      <c r="B27" s="267"/>
    </row>
    <row r="28" spans="1:2" ht="15.75">
      <c r="A28" s="241" t="str">
        <f>+CONCATENATE(LEFT(A4,4),". évi módosított előirányzat KIADÁSOK")</f>
        <v>2014. évi módosított előirányzat KIADÁSOK</v>
      </c>
      <c r="B28" s="268"/>
    </row>
    <row r="29" spans="1:2" ht="12.75">
      <c r="A29" s="267"/>
      <c r="B29" s="267"/>
    </row>
    <row r="30" spans="1:2" ht="12.75">
      <c r="A30" s="267" t="s">
        <v>465</v>
      </c>
      <c r="B30" s="267" t="s">
        <v>476</v>
      </c>
    </row>
    <row r="31" spans="1:2" ht="12.75">
      <c r="A31" s="267" t="s">
        <v>443</v>
      </c>
      <c r="B31" s="267" t="s">
        <v>473</v>
      </c>
    </row>
    <row r="32" spans="1:2" ht="12.75">
      <c r="A32" s="267" t="s">
        <v>466</v>
      </c>
      <c r="B32" s="267" t="s">
        <v>472</v>
      </c>
    </row>
    <row r="33" spans="1:2" ht="12.75">
      <c r="A33" s="267"/>
      <c r="B33" s="267"/>
    </row>
    <row r="34" spans="1:2" ht="15.75">
      <c r="A34" s="271" t="str">
        <f>+CONCATENATE(LEFT(A4,4),". évi teljesítés KIADÁSOK")</f>
        <v>2014. évi teljesítés KIADÁSOK</v>
      </c>
      <c r="B34" s="268"/>
    </row>
    <row r="35" spans="1:2" ht="12.75">
      <c r="A35" s="267"/>
      <c r="B35" s="267"/>
    </row>
    <row r="36" spans="1:2" ht="12.75">
      <c r="A36" s="267" t="s">
        <v>467</v>
      </c>
      <c r="B36" s="267" t="s">
        <v>477</v>
      </c>
    </row>
    <row r="37" spans="1:2" ht="12.75">
      <c r="A37" s="267" t="s">
        <v>444</v>
      </c>
      <c r="B37" s="267" t="s">
        <v>475</v>
      </c>
    </row>
    <row r="38" spans="1:2" ht="12.75">
      <c r="A38" s="267" t="s">
        <v>468</v>
      </c>
      <c r="B38" s="267" t="s">
        <v>474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SheetLayoutView="145" zoomScalePageLayoutView="0" workbookViewId="0" topLeftCell="A1">
      <selection activeCell="E1" sqref="E1"/>
    </sheetView>
  </sheetViews>
  <sheetFormatPr defaultColWidth="9.00390625" defaultRowHeight="12.75"/>
  <cols>
    <col min="1" max="1" width="18.625" style="347" customWidth="1"/>
    <col min="2" max="2" width="62.00390625" style="11" customWidth="1"/>
    <col min="3" max="5" width="15.875" style="11" customWidth="1"/>
    <col min="6" max="6" width="0" style="11" hidden="1" customWidth="1"/>
    <col min="7" max="16384" width="9.375" style="11" customWidth="1"/>
  </cols>
  <sheetData>
    <row r="1" spans="1:5" s="282" customFormat="1" ht="21" customHeight="1" thickBot="1">
      <c r="A1" s="281"/>
      <c r="B1" s="283"/>
      <c r="C1" s="328"/>
      <c r="D1" s="328"/>
      <c r="E1" s="417" t="str">
        <f>+CONCATENATE("8.2. melléklet a 6/",LEFT(ÖSSZEFÜGGÉSEK!A4,4)+1,". (V.28.) önkormányzati rendelethez")</f>
        <v>8.2. melléklet a 6/2015. (V.28.) önkormányzati rendelethez</v>
      </c>
    </row>
    <row r="2" spans="1:5" s="329" customFormat="1" ht="25.5" customHeight="1">
      <c r="A2" s="309" t="s">
        <v>123</v>
      </c>
      <c r="B2" s="451" t="s">
        <v>126</v>
      </c>
      <c r="C2" s="452"/>
      <c r="D2" s="453"/>
      <c r="E2" s="352" t="s">
        <v>46</v>
      </c>
    </row>
    <row r="3" spans="1:5" s="329" customFormat="1" ht="24.75" thickBot="1">
      <c r="A3" s="327" t="s">
        <v>122</v>
      </c>
      <c r="B3" s="448" t="s">
        <v>478</v>
      </c>
      <c r="C3" s="454"/>
      <c r="D3" s="455"/>
      <c r="E3" s="353" t="s">
        <v>37</v>
      </c>
    </row>
    <row r="4" spans="1:5" s="330" customFormat="1" ht="15.75" customHeight="1" thickBot="1">
      <c r="A4" s="284"/>
      <c r="B4" s="284"/>
      <c r="C4" s="285"/>
      <c r="D4" s="285"/>
      <c r="E4" s="285" t="s">
        <v>38</v>
      </c>
    </row>
    <row r="5" spans="1:5" ht="24.75" thickBot="1">
      <c r="A5" s="119" t="s">
        <v>124</v>
      </c>
      <c r="B5" s="120" t="s">
        <v>39</v>
      </c>
      <c r="C5" s="22" t="s">
        <v>153</v>
      </c>
      <c r="D5" s="22" t="s">
        <v>154</v>
      </c>
      <c r="E5" s="286" t="s">
        <v>155</v>
      </c>
    </row>
    <row r="6" spans="1:5" s="331" customFormat="1" ht="12.75" customHeight="1" thickBot="1">
      <c r="A6" s="279" t="s">
        <v>350</v>
      </c>
      <c r="B6" s="280" t="s">
        <v>351</v>
      </c>
      <c r="C6" s="280" t="s">
        <v>352</v>
      </c>
      <c r="D6" s="35" t="s">
        <v>353</v>
      </c>
      <c r="E6" s="33" t="s">
        <v>354</v>
      </c>
    </row>
    <row r="7" spans="1:5" s="331" customFormat="1" ht="15.75" customHeight="1" thickBot="1">
      <c r="A7" s="445" t="s">
        <v>40</v>
      </c>
      <c r="B7" s="446"/>
      <c r="C7" s="446"/>
      <c r="D7" s="446"/>
      <c r="E7" s="447"/>
    </row>
    <row r="8" spans="1:6" s="305" customFormat="1" ht="12" customHeight="1" thickBot="1">
      <c r="A8" s="279" t="s">
        <v>4</v>
      </c>
      <c r="B8" s="343" t="s">
        <v>487</v>
      </c>
      <c r="C8" s="213">
        <v>860</v>
      </c>
      <c r="D8" s="367">
        <v>860</v>
      </c>
      <c r="E8" s="349">
        <v>540</v>
      </c>
      <c r="F8" s="305" t="s">
        <v>598</v>
      </c>
    </row>
    <row r="9" spans="1:6" s="305" customFormat="1" ht="12" customHeight="1">
      <c r="A9" s="354" t="s">
        <v>62</v>
      </c>
      <c r="B9" s="135" t="s">
        <v>269</v>
      </c>
      <c r="C9" s="29">
        <v>0</v>
      </c>
      <c r="D9" s="368">
        <v>0</v>
      </c>
      <c r="E9" s="338">
        <v>0</v>
      </c>
      <c r="F9" s="305" t="s">
        <v>599</v>
      </c>
    </row>
    <row r="10" spans="1:6" s="305" customFormat="1" ht="12" customHeight="1">
      <c r="A10" s="355" t="s">
        <v>63</v>
      </c>
      <c r="B10" s="133" t="s">
        <v>270</v>
      </c>
      <c r="C10" s="210">
        <v>0</v>
      </c>
      <c r="D10" s="369">
        <v>475</v>
      </c>
      <c r="E10" s="38">
        <v>425</v>
      </c>
      <c r="F10" s="305" t="s">
        <v>600</v>
      </c>
    </row>
    <row r="11" spans="1:6" s="305" customFormat="1" ht="12" customHeight="1">
      <c r="A11" s="355" t="s">
        <v>64</v>
      </c>
      <c r="B11" s="133" t="s">
        <v>271</v>
      </c>
      <c r="C11" s="210">
        <v>100</v>
      </c>
      <c r="D11" s="369">
        <v>100</v>
      </c>
      <c r="E11" s="38">
        <v>38</v>
      </c>
      <c r="F11" s="305" t="s">
        <v>601</v>
      </c>
    </row>
    <row r="12" spans="1:6" s="305" customFormat="1" ht="12" customHeight="1">
      <c r="A12" s="355" t="s">
        <v>65</v>
      </c>
      <c r="B12" s="133" t="s">
        <v>272</v>
      </c>
      <c r="C12" s="210">
        <v>510</v>
      </c>
      <c r="D12" s="369">
        <v>35</v>
      </c>
      <c r="E12" s="38">
        <v>33</v>
      </c>
      <c r="F12" s="305" t="s">
        <v>602</v>
      </c>
    </row>
    <row r="13" spans="1:6" s="305" customFormat="1" ht="12" customHeight="1">
      <c r="A13" s="355" t="s">
        <v>83</v>
      </c>
      <c r="B13" s="133" t="s">
        <v>273</v>
      </c>
      <c r="C13" s="210">
        <v>0</v>
      </c>
      <c r="D13" s="369">
        <v>0</v>
      </c>
      <c r="E13" s="38">
        <v>0</v>
      </c>
      <c r="F13" s="305" t="s">
        <v>603</v>
      </c>
    </row>
    <row r="14" spans="1:6" s="305" customFormat="1" ht="12" customHeight="1">
      <c r="A14" s="355" t="s">
        <v>66</v>
      </c>
      <c r="B14" s="133" t="s">
        <v>488</v>
      </c>
      <c r="C14" s="210">
        <v>0</v>
      </c>
      <c r="D14" s="369">
        <v>0</v>
      </c>
      <c r="E14" s="38">
        <v>0</v>
      </c>
      <c r="F14" s="305" t="s">
        <v>604</v>
      </c>
    </row>
    <row r="15" spans="1:6" s="332" customFormat="1" ht="12" customHeight="1">
      <c r="A15" s="355" t="s">
        <v>67</v>
      </c>
      <c r="B15" s="132" t="s">
        <v>489</v>
      </c>
      <c r="C15" s="210">
        <v>0</v>
      </c>
      <c r="D15" s="369">
        <v>0</v>
      </c>
      <c r="E15" s="38">
        <v>0</v>
      </c>
      <c r="F15" s="332" t="s">
        <v>605</v>
      </c>
    </row>
    <row r="16" spans="1:6" s="332" customFormat="1" ht="12" customHeight="1">
      <c r="A16" s="355" t="s">
        <v>74</v>
      </c>
      <c r="B16" s="133" t="s">
        <v>276</v>
      </c>
      <c r="C16" s="30">
        <v>200</v>
      </c>
      <c r="D16" s="370">
        <v>200</v>
      </c>
      <c r="E16" s="337">
        <v>44</v>
      </c>
      <c r="F16" s="332" t="s">
        <v>606</v>
      </c>
    </row>
    <row r="17" spans="1:6" s="305" customFormat="1" ht="12" customHeight="1">
      <c r="A17" s="355" t="s">
        <v>75</v>
      </c>
      <c r="B17" s="133" t="s">
        <v>278</v>
      </c>
      <c r="C17" s="210">
        <v>0</v>
      </c>
      <c r="D17" s="369">
        <v>0</v>
      </c>
      <c r="E17" s="38">
        <v>0</v>
      </c>
      <c r="F17" s="305" t="s">
        <v>607</v>
      </c>
    </row>
    <row r="18" spans="1:6" s="332" customFormat="1" ht="12" customHeight="1" thickBot="1">
      <c r="A18" s="355" t="s">
        <v>76</v>
      </c>
      <c r="B18" s="132" t="s">
        <v>280</v>
      </c>
      <c r="C18" s="212">
        <v>50</v>
      </c>
      <c r="D18" s="39">
        <v>50</v>
      </c>
      <c r="E18" s="333">
        <v>0</v>
      </c>
      <c r="F18" s="332" t="s">
        <v>608</v>
      </c>
    </row>
    <row r="19" spans="1:6" s="332" customFormat="1" ht="12" customHeight="1" thickBot="1">
      <c r="A19" s="279" t="s">
        <v>5</v>
      </c>
      <c r="B19" s="343" t="s">
        <v>490</v>
      </c>
      <c r="C19" s="213">
        <v>1335</v>
      </c>
      <c r="D19" s="367">
        <v>2930</v>
      </c>
      <c r="E19" s="349">
        <v>3115</v>
      </c>
      <c r="F19" s="332" t="s">
        <v>609</v>
      </c>
    </row>
    <row r="20" spans="1:6" s="332" customFormat="1" ht="12" customHeight="1">
      <c r="A20" s="355" t="s">
        <v>68</v>
      </c>
      <c r="B20" s="134" t="s">
        <v>242</v>
      </c>
      <c r="C20" s="210">
        <v>0</v>
      </c>
      <c r="D20" s="369">
        <v>0</v>
      </c>
      <c r="E20" s="38">
        <v>0</v>
      </c>
      <c r="F20" s="332" t="s">
        <v>610</v>
      </c>
    </row>
    <row r="21" spans="1:6" s="332" customFormat="1" ht="12" customHeight="1">
      <c r="A21" s="355" t="s">
        <v>69</v>
      </c>
      <c r="B21" s="133" t="s">
        <v>491</v>
      </c>
      <c r="C21" s="210">
        <v>0</v>
      </c>
      <c r="D21" s="369">
        <v>0</v>
      </c>
      <c r="E21" s="38">
        <v>0</v>
      </c>
      <c r="F21" s="332" t="s">
        <v>611</v>
      </c>
    </row>
    <row r="22" spans="1:6" s="332" customFormat="1" ht="12" customHeight="1">
      <c r="A22" s="355" t="s">
        <v>70</v>
      </c>
      <c r="B22" s="133" t="s">
        <v>492</v>
      </c>
      <c r="C22" s="210">
        <v>1335</v>
      </c>
      <c r="D22" s="369">
        <v>2930</v>
      </c>
      <c r="E22" s="38">
        <v>3115</v>
      </c>
      <c r="F22" s="332" t="s">
        <v>612</v>
      </c>
    </row>
    <row r="23" spans="1:6" s="305" customFormat="1" ht="12" customHeight="1" thickBot="1">
      <c r="A23" s="355" t="s">
        <v>71</v>
      </c>
      <c r="B23" s="133" t="s">
        <v>593</v>
      </c>
      <c r="C23" s="210">
        <v>0</v>
      </c>
      <c r="D23" s="369">
        <v>0</v>
      </c>
      <c r="E23" s="38">
        <v>0</v>
      </c>
      <c r="F23" s="305" t="s">
        <v>613</v>
      </c>
    </row>
    <row r="24" spans="1:6" s="305" customFormat="1" ht="12" customHeight="1" thickBot="1">
      <c r="A24" s="342" t="s">
        <v>6</v>
      </c>
      <c r="B24" s="153" t="s">
        <v>100</v>
      </c>
      <c r="C24" s="14">
        <v>2354</v>
      </c>
      <c r="D24" s="371">
        <v>2354</v>
      </c>
      <c r="E24" s="348">
        <v>3249</v>
      </c>
      <c r="F24" s="305" t="s">
        <v>614</v>
      </c>
    </row>
    <row r="25" spans="1:6" s="305" customFormat="1" ht="12" customHeight="1" thickBot="1">
      <c r="A25" s="342" t="s">
        <v>7</v>
      </c>
      <c r="B25" s="153" t="s">
        <v>493</v>
      </c>
      <c r="C25" s="213"/>
      <c r="D25" s="367"/>
      <c r="E25" s="349"/>
      <c r="F25" s="305" t="s">
        <v>615</v>
      </c>
    </row>
    <row r="26" spans="1:6" s="305" customFormat="1" ht="12" customHeight="1">
      <c r="A26" s="356" t="s">
        <v>256</v>
      </c>
      <c r="B26" s="357" t="s">
        <v>491</v>
      </c>
      <c r="C26" s="28">
        <v>0</v>
      </c>
      <c r="D26" s="362">
        <v>0</v>
      </c>
      <c r="E26" s="336">
        <v>0</v>
      </c>
      <c r="F26" s="305" t="s">
        <v>616</v>
      </c>
    </row>
    <row r="27" spans="1:6" s="305" customFormat="1" ht="12" customHeight="1">
      <c r="A27" s="356" t="s">
        <v>262</v>
      </c>
      <c r="B27" s="358" t="s">
        <v>494</v>
      </c>
      <c r="C27" s="214">
        <v>0</v>
      </c>
      <c r="D27" s="372">
        <v>0</v>
      </c>
      <c r="E27" s="335">
        <v>0</v>
      </c>
      <c r="F27" s="305" t="s">
        <v>617</v>
      </c>
    </row>
    <row r="28" spans="1:6" s="305" customFormat="1" ht="12" customHeight="1" thickBot="1">
      <c r="A28" s="355" t="s">
        <v>264</v>
      </c>
      <c r="B28" s="359" t="s">
        <v>594</v>
      </c>
      <c r="C28" s="339">
        <v>0</v>
      </c>
      <c r="D28" s="373">
        <v>0</v>
      </c>
      <c r="E28" s="334">
        <v>0</v>
      </c>
      <c r="F28" s="305" t="s">
        <v>618</v>
      </c>
    </row>
    <row r="29" spans="1:6" s="305" customFormat="1" ht="12" customHeight="1" thickBot="1">
      <c r="A29" s="342" t="s">
        <v>8</v>
      </c>
      <c r="B29" s="153" t="s">
        <v>495</v>
      </c>
      <c r="C29" s="213"/>
      <c r="D29" s="367"/>
      <c r="E29" s="349"/>
      <c r="F29" s="305" t="s">
        <v>619</v>
      </c>
    </row>
    <row r="30" spans="1:6" s="305" customFormat="1" ht="12" customHeight="1">
      <c r="A30" s="356" t="s">
        <v>55</v>
      </c>
      <c r="B30" s="357" t="s">
        <v>282</v>
      </c>
      <c r="C30" s="28">
        <v>0</v>
      </c>
      <c r="D30" s="362">
        <v>0</v>
      </c>
      <c r="E30" s="336">
        <v>0</v>
      </c>
      <c r="F30" s="305" t="s">
        <v>620</v>
      </c>
    </row>
    <row r="31" spans="1:6" s="305" customFormat="1" ht="12" customHeight="1">
      <c r="A31" s="356" t="s">
        <v>56</v>
      </c>
      <c r="B31" s="358" t="s">
        <v>283</v>
      </c>
      <c r="C31" s="214">
        <v>0</v>
      </c>
      <c r="D31" s="372">
        <v>0</v>
      </c>
      <c r="E31" s="335">
        <v>0</v>
      </c>
      <c r="F31" s="305" t="s">
        <v>621</v>
      </c>
    </row>
    <row r="32" spans="1:6" s="305" customFormat="1" ht="12" customHeight="1" thickBot="1">
      <c r="A32" s="355" t="s">
        <v>57</v>
      </c>
      <c r="B32" s="341" t="s">
        <v>285</v>
      </c>
      <c r="C32" s="339">
        <v>0</v>
      </c>
      <c r="D32" s="373">
        <v>0</v>
      </c>
      <c r="E32" s="334">
        <v>0</v>
      </c>
      <c r="F32" s="305" t="s">
        <v>622</v>
      </c>
    </row>
    <row r="33" spans="1:6" s="305" customFormat="1" ht="12" customHeight="1" thickBot="1">
      <c r="A33" s="342" t="s">
        <v>9</v>
      </c>
      <c r="B33" s="153" t="s">
        <v>410</v>
      </c>
      <c r="C33" s="14">
        <v>0</v>
      </c>
      <c r="D33" s="371">
        <v>152</v>
      </c>
      <c r="E33" s="348">
        <v>152</v>
      </c>
      <c r="F33" s="305" t="s">
        <v>623</v>
      </c>
    </row>
    <row r="34" spans="1:6" s="305" customFormat="1" ht="12" customHeight="1" thickBot="1">
      <c r="A34" s="342" t="s">
        <v>10</v>
      </c>
      <c r="B34" s="153" t="s">
        <v>496</v>
      </c>
      <c r="C34" s="14">
        <v>0</v>
      </c>
      <c r="D34" s="371">
        <v>744</v>
      </c>
      <c r="E34" s="348">
        <v>744</v>
      </c>
      <c r="F34" s="305" t="s">
        <v>624</v>
      </c>
    </row>
    <row r="35" spans="1:6" s="305" customFormat="1" ht="12" customHeight="1" thickBot="1">
      <c r="A35" s="279" t="s">
        <v>11</v>
      </c>
      <c r="B35" s="153" t="s">
        <v>497</v>
      </c>
      <c r="C35" s="213">
        <v>4549</v>
      </c>
      <c r="D35" s="367">
        <v>7040</v>
      </c>
      <c r="E35" s="349">
        <v>7800</v>
      </c>
      <c r="F35" s="305" t="s">
        <v>625</v>
      </c>
    </row>
    <row r="36" spans="1:6" s="332" customFormat="1" ht="12" customHeight="1" thickBot="1">
      <c r="A36" s="344" t="s">
        <v>12</v>
      </c>
      <c r="B36" s="153" t="s">
        <v>498</v>
      </c>
      <c r="C36" s="213">
        <v>8000</v>
      </c>
      <c r="D36" s="367">
        <v>10086</v>
      </c>
      <c r="E36" s="349">
        <v>6151</v>
      </c>
      <c r="F36" s="332" t="s">
        <v>626</v>
      </c>
    </row>
    <row r="37" spans="1:6" s="332" customFormat="1" ht="15" customHeight="1">
      <c r="A37" s="356" t="s">
        <v>499</v>
      </c>
      <c r="B37" s="357" t="s">
        <v>140</v>
      </c>
      <c r="C37" s="28">
        <v>8000</v>
      </c>
      <c r="D37" s="362">
        <v>10086</v>
      </c>
      <c r="E37" s="336">
        <v>6151</v>
      </c>
      <c r="F37" s="332" t="s">
        <v>627</v>
      </c>
    </row>
    <row r="38" spans="1:6" s="332" customFormat="1" ht="15" customHeight="1">
      <c r="A38" s="356" t="s">
        <v>500</v>
      </c>
      <c r="B38" s="358" t="s">
        <v>0</v>
      </c>
      <c r="C38" s="214">
        <v>0</v>
      </c>
      <c r="D38" s="372">
        <v>0</v>
      </c>
      <c r="E38" s="335">
        <v>0</v>
      </c>
      <c r="F38" s="332" t="s">
        <v>628</v>
      </c>
    </row>
    <row r="39" spans="1:6" ht="13.5" thickBot="1">
      <c r="A39" s="355" t="s">
        <v>501</v>
      </c>
      <c r="B39" s="341" t="s">
        <v>502</v>
      </c>
      <c r="C39" s="339">
        <v>0</v>
      </c>
      <c r="D39" s="373">
        <v>0</v>
      </c>
      <c r="E39" s="334">
        <v>0</v>
      </c>
      <c r="F39" s="11" t="s">
        <v>629</v>
      </c>
    </row>
    <row r="40" spans="1:6" s="331" customFormat="1" ht="16.5" customHeight="1" thickBot="1">
      <c r="A40" s="344" t="s">
        <v>13</v>
      </c>
      <c r="B40" s="345" t="s">
        <v>503</v>
      </c>
      <c r="C40" s="32">
        <v>12549</v>
      </c>
      <c r="D40" s="374">
        <v>17126</v>
      </c>
      <c r="E40" s="350">
        <v>13951</v>
      </c>
      <c r="F40" s="331" t="s">
        <v>630</v>
      </c>
    </row>
    <row r="41" spans="1:5" s="118" customFormat="1" ht="12" customHeight="1">
      <c r="A41" s="287"/>
      <c r="B41" s="288"/>
      <c r="C41" s="303"/>
      <c r="D41" s="303"/>
      <c r="E41" s="303"/>
    </row>
    <row r="42" spans="1:5" ht="12" customHeight="1" thickBot="1">
      <c r="A42" s="289"/>
      <c r="B42" s="290"/>
      <c r="C42" s="304"/>
      <c r="D42" s="304"/>
      <c r="E42" s="304"/>
    </row>
    <row r="43" spans="1:5" ht="12" customHeight="1" thickBot="1">
      <c r="A43" s="445" t="s">
        <v>41</v>
      </c>
      <c r="B43" s="446"/>
      <c r="C43" s="446"/>
      <c r="D43" s="446"/>
      <c r="E43" s="447"/>
    </row>
    <row r="44" spans="1:6" ht="12" customHeight="1" thickBot="1">
      <c r="A44" s="342" t="s">
        <v>4</v>
      </c>
      <c r="B44" s="153" t="s">
        <v>504</v>
      </c>
      <c r="C44" s="213">
        <v>16846</v>
      </c>
      <c r="D44" s="213">
        <v>20478</v>
      </c>
      <c r="E44" s="349">
        <v>17569</v>
      </c>
      <c r="F44" s="11" t="s">
        <v>598</v>
      </c>
    </row>
    <row r="45" spans="1:6" ht="12" customHeight="1">
      <c r="A45" s="355" t="s">
        <v>62</v>
      </c>
      <c r="B45" s="134" t="s">
        <v>34</v>
      </c>
      <c r="C45" s="28">
        <v>4550</v>
      </c>
      <c r="D45" s="28">
        <v>6612</v>
      </c>
      <c r="E45" s="336">
        <v>6612</v>
      </c>
      <c r="F45" s="11" t="s">
        <v>599</v>
      </c>
    </row>
    <row r="46" spans="1:6" ht="12" customHeight="1">
      <c r="A46" s="355" t="s">
        <v>63</v>
      </c>
      <c r="B46" s="133" t="s">
        <v>109</v>
      </c>
      <c r="C46" s="207">
        <v>1117</v>
      </c>
      <c r="D46" s="207">
        <v>1444</v>
      </c>
      <c r="E46" s="360">
        <v>1444</v>
      </c>
      <c r="F46" s="11" t="s">
        <v>600</v>
      </c>
    </row>
    <row r="47" spans="1:6" ht="12" customHeight="1">
      <c r="A47" s="355" t="s">
        <v>64</v>
      </c>
      <c r="B47" s="133" t="s">
        <v>82</v>
      </c>
      <c r="C47" s="207">
        <v>6946</v>
      </c>
      <c r="D47" s="207">
        <v>8079</v>
      </c>
      <c r="E47" s="360">
        <v>6427</v>
      </c>
      <c r="F47" s="11" t="s">
        <v>601</v>
      </c>
    </row>
    <row r="48" spans="1:6" s="118" customFormat="1" ht="12" customHeight="1">
      <c r="A48" s="355" t="s">
        <v>65</v>
      </c>
      <c r="B48" s="133" t="s">
        <v>110</v>
      </c>
      <c r="C48" s="207">
        <v>2599</v>
      </c>
      <c r="D48" s="207">
        <v>2609</v>
      </c>
      <c r="E48" s="360">
        <v>2189</v>
      </c>
      <c r="F48" s="118" t="s">
        <v>602</v>
      </c>
    </row>
    <row r="49" spans="1:6" ht="12" customHeight="1" thickBot="1">
      <c r="A49" s="355" t="s">
        <v>83</v>
      </c>
      <c r="B49" s="133" t="s">
        <v>111</v>
      </c>
      <c r="C49" s="207">
        <v>1634</v>
      </c>
      <c r="D49" s="207">
        <v>1734</v>
      </c>
      <c r="E49" s="360">
        <v>897</v>
      </c>
      <c r="F49" s="11" t="s">
        <v>603</v>
      </c>
    </row>
    <row r="50" spans="1:6" ht="12" customHeight="1" thickBot="1">
      <c r="A50" s="342" t="s">
        <v>5</v>
      </c>
      <c r="B50" s="153" t="s">
        <v>505</v>
      </c>
      <c r="C50" s="213">
        <v>7078</v>
      </c>
      <c r="D50" s="213">
        <v>6878</v>
      </c>
      <c r="E50" s="349">
        <v>5085</v>
      </c>
      <c r="F50" s="11" t="s">
        <v>604</v>
      </c>
    </row>
    <row r="51" spans="1:6" ht="12" customHeight="1">
      <c r="A51" s="355" t="s">
        <v>68</v>
      </c>
      <c r="B51" s="134" t="s">
        <v>130</v>
      </c>
      <c r="C51" s="28">
        <v>350</v>
      </c>
      <c r="D51" s="28">
        <v>906</v>
      </c>
      <c r="E51" s="336">
        <v>527</v>
      </c>
      <c r="F51" s="11" t="s">
        <v>605</v>
      </c>
    </row>
    <row r="52" spans="1:6" ht="12" customHeight="1">
      <c r="A52" s="355" t="s">
        <v>69</v>
      </c>
      <c r="B52" s="133" t="s">
        <v>113</v>
      </c>
      <c r="C52" s="207">
        <v>6728</v>
      </c>
      <c r="D52" s="207">
        <v>5972</v>
      </c>
      <c r="E52" s="360">
        <v>4558</v>
      </c>
      <c r="F52" s="11" t="s">
        <v>606</v>
      </c>
    </row>
    <row r="53" spans="1:6" ht="15" customHeight="1">
      <c r="A53" s="355" t="s">
        <v>70</v>
      </c>
      <c r="B53" s="133" t="s">
        <v>42</v>
      </c>
      <c r="C53" s="207">
        <v>0</v>
      </c>
      <c r="D53" s="207">
        <v>0</v>
      </c>
      <c r="E53" s="360">
        <v>0</v>
      </c>
      <c r="F53" s="11" t="s">
        <v>607</v>
      </c>
    </row>
    <row r="54" spans="1:6" ht="13.5" thickBot="1">
      <c r="A54" s="355" t="s">
        <v>71</v>
      </c>
      <c r="B54" s="133" t="s">
        <v>595</v>
      </c>
      <c r="C54" s="207">
        <v>0</v>
      </c>
      <c r="D54" s="207">
        <v>0</v>
      </c>
      <c r="E54" s="360">
        <v>0</v>
      </c>
      <c r="F54" s="11" t="s">
        <v>608</v>
      </c>
    </row>
    <row r="55" spans="1:6" ht="15" customHeight="1" thickBot="1">
      <c r="A55" s="342" t="s">
        <v>6</v>
      </c>
      <c r="B55" s="346" t="s">
        <v>506</v>
      </c>
      <c r="C55" s="32">
        <v>23924</v>
      </c>
      <c r="D55" s="32">
        <v>27356</v>
      </c>
      <c r="E55" s="350">
        <v>22654</v>
      </c>
      <c r="F55" s="11" t="s">
        <v>609</v>
      </c>
    </row>
    <row r="56" spans="3:5" ht="13.5" thickBot="1">
      <c r="C56" s="351"/>
      <c r="D56" s="351"/>
      <c r="E56" s="351"/>
    </row>
    <row r="57" spans="1:5" ht="13.5" thickBot="1">
      <c r="A57" s="291" t="s">
        <v>586</v>
      </c>
      <c r="B57" s="292"/>
      <c r="C57" s="36"/>
      <c r="D57" s="36"/>
      <c r="E57" s="340"/>
    </row>
    <row r="58" spans="1:5" ht="13.5" thickBot="1">
      <c r="A58" s="291" t="s">
        <v>125</v>
      </c>
      <c r="B58" s="292"/>
      <c r="C58" s="36"/>
      <c r="D58" s="36"/>
      <c r="E58" s="340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zoomScaleSheetLayoutView="145" zoomScalePageLayoutView="0" workbookViewId="0" topLeftCell="A1">
      <selection activeCell="E1" sqref="E1"/>
    </sheetView>
  </sheetViews>
  <sheetFormatPr defaultColWidth="9.00390625" defaultRowHeight="12.75"/>
  <cols>
    <col min="1" max="1" width="18.625" style="347" customWidth="1"/>
    <col min="2" max="2" width="62.00390625" style="11" customWidth="1"/>
    <col min="3" max="5" width="15.875" style="11" customWidth="1"/>
    <col min="6" max="6" width="0" style="422" hidden="1" customWidth="1"/>
    <col min="7" max="16384" width="9.375" style="11" customWidth="1"/>
  </cols>
  <sheetData>
    <row r="1" spans="1:6" s="282" customFormat="1" ht="21" customHeight="1" thickBot="1">
      <c r="A1" s="281"/>
      <c r="B1" s="283"/>
      <c r="C1" s="328"/>
      <c r="D1" s="328"/>
      <c r="E1" s="417" t="str">
        <f>+CONCATENATE("8.2.1. melléklet a 6/",LEFT(ÖSSZEFÜGGÉSEK!A4,4)+1,". (V.28.) önkormányzati rendelethez")</f>
        <v>8.2.1. melléklet a 6/2015. (V.28.) önkormányzati rendelethez</v>
      </c>
      <c r="F1" s="425"/>
    </row>
    <row r="2" spans="1:6" s="329" customFormat="1" ht="25.5" customHeight="1">
      <c r="A2" s="309" t="s">
        <v>123</v>
      </c>
      <c r="B2" s="451" t="s">
        <v>126</v>
      </c>
      <c r="C2" s="452"/>
      <c r="D2" s="453"/>
      <c r="E2" s="352" t="s">
        <v>46</v>
      </c>
      <c r="F2" s="426"/>
    </row>
    <row r="3" spans="1:6" s="329" customFormat="1" ht="24.75" thickBot="1">
      <c r="A3" s="327" t="s">
        <v>122</v>
      </c>
      <c r="B3" s="448" t="s">
        <v>596</v>
      </c>
      <c r="C3" s="454"/>
      <c r="D3" s="455"/>
      <c r="E3" s="353" t="s">
        <v>45</v>
      </c>
      <c r="F3" s="426"/>
    </row>
    <row r="4" spans="1:6" s="330" customFormat="1" ht="15.75" customHeight="1" thickBot="1">
      <c r="A4" s="284"/>
      <c r="B4" s="284"/>
      <c r="C4" s="285"/>
      <c r="D4" s="285"/>
      <c r="E4" s="285" t="s">
        <v>38</v>
      </c>
      <c r="F4" s="427"/>
    </row>
    <row r="5" spans="1:5" ht="24.75" thickBot="1">
      <c r="A5" s="119" t="s">
        <v>124</v>
      </c>
      <c r="B5" s="120" t="s">
        <v>39</v>
      </c>
      <c r="C5" s="22" t="s">
        <v>153</v>
      </c>
      <c r="D5" s="22" t="s">
        <v>154</v>
      </c>
      <c r="E5" s="286" t="s">
        <v>155</v>
      </c>
    </row>
    <row r="6" spans="1:6" s="331" customFormat="1" ht="12.75" customHeight="1" thickBot="1">
      <c r="A6" s="279" t="s">
        <v>350</v>
      </c>
      <c r="B6" s="280" t="s">
        <v>351</v>
      </c>
      <c r="C6" s="280" t="s">
        <v>352</v>
      </c>
      <c r="D6" s="35" t="s">
        <v>353</v>
      </c>
      <c r="E6" s="33" t="s">
        <v>354</v>
      </c>
      <c r="F6" s="428"/>
    </row>
    <row r="7" spans="1:6" s="331" customFormat="1" ht="15.75" customHeight="1" thickBot="1">
      <c r="A7" s="445" t="s">
        <v>40</v>
      </c>
      <c r="B7" s="446"/>
      <c r="C7" s="446"/>
      <c r="D7" s="446"/>
      <c r="E7" s="447"/>
      <c r="F7" s="428"/>
    </row>
    <row r="8" spans="1:6" s="305" customFormat="1" ht="12" customHeight="1" thickBot="1">
      <c r="A8" s="279" t="s">
        <v>4</v>
      </c>
      <c r="B8" s="343" t="s">
        <v>487</v>
      </c>
      <c r="C8" s="213">
        <v>860</v>
      </c>
      <c r="D8" s="367">
        <v>860</v>
      </c>
      <c r="E8" s="349">
        <v>540</v>
      </c>
      <c r="F8" s="428" t="s">
        <v>598</v>
      </c>
    </row>
    <row r="9" spans="1:6" s="305" customFormat="1" ht="12" customHeight="1">
      <c r="A9" s="354" t="s">
        <v>62</v>
      </c>
      <c r="B9" s="135" t="s">
        <v>269</v>
      </c>
      <c r="C9" s="29">
        <v>0</v>
      </c>
      <c r="D9" s="368">
        <v>0</v>
      </c>
      <c r="E9" s="338">
        <v>0</v>
      </c>
      <c r="F9" s="428" t="s">
        <v>599</v>
      </c>
    </row>
    <row r="10" spans="1:6" s="305" customFormat="1" ht="12" customHeight="1">
      <c r="A10" s="355" t="s">
        <v>63</v>
      </c>
      <c r="B10" s="133" t="s">
        <v>270</v>
      </c>
      <c r="C10" s="210">
        <v>0</v>
      </c>
      <c r="D10" s="369">
        <v>475</v>
      </c>
      <c r="E10" s="38">
        <v>425</v>
      </c>
      <c r="F10" s="428" t="s">
        <v>600</v>
      </c>
    </row>
    <row r="11" spans="1:6" s="305" customFormat="1" ht="12" customHeight="1">
      <c r="A11" s="355" t="s">
        <v>64</v>
      </c>
      <c r="B11" s="133" t="s">
        <v>271</v>
      </c>
      <c r="C11" s="210">
        <v>100</v>
      </c>
      <c r="D11" s="369">
        <v>100</v>
      </c>
      <c r="E11" s="38">
        <v>38</v>
      </c>
      <c r="F11" s="428" t="s">
        <v>601</v>
      </c>
    </row>
    <row r="12" spans="1:6" s="305" customFormat="1" ht="12" customHeight="1">
      <c r="A12" s="355" t="s">
        <v>65</v>
      </c>
      <c r="B12" s="133" t="s">
        <v>272</v>
      </c>
      <c r="C12" s="210">
        <v>510</v>
      </c>
      <c r="D12" s="369">
        <v>35</v>
      </c>
      <c r="E12" s="38">
        <v>33</v>
      </c>
      <c r="F12" s="428" t="s">
        <v>602</v>
      </c>
    </row>
    <row r="13" spans="1:6" s="305" customFormat="1" ht="12" customHeight="1">
      <c r="A13" s="355" t="s">
        <v>83</v>
      </c>
      <c r="B13" s="133" t="s">
        <v>273</v>
      </c>
      <c r="C13" s="210">
        <v>0</v>
      </c>
      <c r="D13" s="369">
        <v>0</v>
      </c>
      <c r="E13" s="38">
        <v>0</v>
      </c>
      <c r="F13" s="428" t="s">
        <v>603</v>
      </c>
    </row>
    <row r="14" spans="1:6" s="305" customFormat="1" ht="12" customHeight="1">
      <c r="A14" s="355" t="s">
        <v>66</v>
      </c>
      <c r="B14" s="133" t="s">
        <v>488</v>
      </c>
      <c r="C14" s="210">
        <v>0</v>
      </c>
      <c r="D14" s="369">
        <v>0</v>
      </c>
      <c r="E14" s="38">
        <v>0</v>
      </c>
      <c r="F14" s="428" t="s">
        <v>604</v>
      </c>
    </row>
    <row r="15" spans="1:6" s="332" customFormat="1" ht="12" customHeight="1">
      <c r="A15" s="355" t="s">
        <v>67</v>
      </c>
      <c r="B15" s="132" t="s">
        <v>489</v>
      </c>
      <c r="C15" s="210">
        <v>0</v>
      </c>
      <c r="D15" s="369">
        <v>0</v>
      </c>
      <c r="E15" s="38">
        <v>0</v>
      </c>
      <c r="F15" s="428" t="s">
        <v>605</v>
      </c>
    </row>
    <row r="16" spans="1:6" s="332" customFormat="1" ht="12" customHeight="1">
      <c r="A16" s="355" t="s">
        <v>74</v>
      </c>
      <c r="B16" s="133" t="s">
        <v>276</v>
      </c>
      <c r="C16" s="30">
        <v>200</v>
      </c>
      <c r="D16" s="370">
        <v>200</v>
      </c>
      <c r="E16" s="337">
        <v>44</v>
      </c>
      <c r="F16" s="428" t="s">
        <v>606</v>
      </c>
    </row>
    <row r="17" spans="1:6" s="305" customFormat="1" ht="12" customHeight="1">
      <c r="A17" s="355" t="s">
        <v>75</v>
      </c>
      <c r="B17" s="133" t="s">
        <v>278</v>
      </c>
      <c r="C17" s="210">
        <v>0</v>
      </c>
      <c r="D17" s="369">
        <v>0</v>
      </c>
      <c r="E17" s="38">
        <v>0</v>
      </c>
      <c r="F17" s="428" t="s">
        <v>607</v>
      </c>
    </row>
    <row r="18" spans="1:6" s="332" customFormat="1" ht="12" customHeight="1" thickBot="1">
      <c r="A18" s="355" t="s">
        <v>76</v>
      </c>
      <c r="B18" s="132" t="s">
        <v>280</v>
      </c>
      <c r="C18" s="212">
        <v>50</v>
      </c>
      <c r="D18" s="39">
        <v>50</v>
      </c>
      <c r="E18" s="333">
        <v>0</v>
      </c>
      <c r="F18" s="428" t="s">
        <v>608</v>
      </c>
    </row>
    <row r="19" spans="1:6" s="332" customFormat="1" ht="12" customHeight="1" thickBot="1">
      <c r="A19" s="279" t="s">
        <v>5</v>
      </c>
      <c r="B19" s="343" t="s">
        <v>490</v>
      </c>
      <c r="C19" s="213">
        <v>1335</v>
      </c>
      <c r="D19" s="367">
        <v>2930</v>
      </c>
      <c r="E19" s="349">
        <v>3115</v>
      </c>
      <c r="F19" s="428" t="s">
        <v>609</v>
      </c>
    </row>
    <row r="20" spans="1:6" s="332" customFormat="1" ht="12" customHeight="1">
      <c r="A20" s="355" t="s">
        <v>68</v>
      </c>
      <c r="B20" s="134" t="s">
        <v>242</v>
      </c>
      <c r="C20" s="210">
        <v>0</v>
      </c>
      <c r="D20" s="369">
        <v>0</v>
      </c>
      <c r="E20" s="38">
        <v>0</v>
      </c>
      <c r="F20" s="428" t="s">
        <v>610</v>
      </c>
    </row>
    <row r="21" spans="1:6" s="332" customFormat="1" ht="12" customHeight="1">
      <c r="A21" s="355" t="s">
        <v>69</v>
      </c>
      <c r="B21" s="133" t="s">
        <v>491</v>
      </c>
      <c r="C21" s="210">
        <v>0</v>
      </c>
      <c r="D21" s="369">
        <v>0</v>
      </c>
      <c r="E21" s="38">
        <v>0</v>
      </c>
      <c r="F21" s="428" t="s">
        <v>611</v>
      </c>
    </row>
    <row r="22" spans="1:6" s="332" customFormat="1" ht="12" customHeight="1">
      <c r="A22" s="355" t="s">
        <v>70</v>
      </c>
      <c r="B22" s="133" t="s">
        <v>492</v>
      </c>
      <c r="C22" s="210">
        <v>1335</v>
      </c>
      <c r="D22" s="369">
        <v>2930</v>
      </c>
      <c r="E22" s="38">
        <v>3115</v>
      </c>
      <c r="F22" s="428" t="s">
        <v>612</v>
      </c>
    </row>
    <row r="23" spans="1:6" s="305" customFormat="1" ht="12" customHeight="1" thickBot="1">
      <c r="A23" s="355" t="s">
        <v>71</v>
      </c>
      <c r="B23" s="133" t="s">
        <v>593</v>
      </c>
      <c r="C23" s="210">
        <v>0</v>
      </c>
      <c r="D23" s="369">
        <v>0</v>
      </c>
      <c r="E23" s="38">
        <v>0</v>
      </c>
      <c r="F23" s="428" t="s">
        <v>613</v>
      </c>
    </row>
    <row r="24" spans="1:6" s="305" customFormat="1" ht="12" customHeight="1" thickBot="1">
      <c r="A24" s="342" t="s">
        <v>6</v>
      </c>
      <c r="B24" s="153" t="s">
        <v>100</v>
      </c>
      <c r="C24" s="14">
        <v>2354</v>
      </c>
      <c r="D24" s="371">
        <v>2354</v>
      </c>
      <c r="E24" s="348">
        <v>3249</v>
      </c>
      <c r="F24" s="428" t="s">
        <v>614</v>
      </c>
    </row>
    <row r="25" spans="1:6" s="305" customFormat="1" ht="12" customHeight="1" thickBot="1">
      <c r="A25" s="342" t="s">
        <v>7</v>
      </c>
      <c r="B25" s="153" t="s">
        <v>493</v>
      </c>
      <c r="C25" s="213"/>
      <c r="D25" s="367"/>
      <c r="E25" s="349"/>
      <c r="F25" s="428" t="s">
        <v>615</v>
      </c>
    </row>
    <row r="26" spans="1:6" s="305" customFormat="1" ht="12" customHeight="1">
      <c r="A26" s="356" t="s">
        <v>256</v>
      </c>
      <c r="B26" s="357" t="s">
        <v>491</v>
      </c>
      <c r="C26" s="28">
        <v>0</v>
      </c>
      <c r="D26" s="362">
        <v>0</v>
      </c>
      <c r="E26" s="336">
        <v>0</v>
      </c>
      <c r="F26" s="428" t="s">
        <v>616</v>
      </c>
    </row>
    <row r="27" spans="1:6" s="305" customFormat="1" ht="12" customHeight="1">
      <c r="A27" s="356" t="s">
        <v>262</v>
      </c>
      <c r="B27" s="358" t="s">
        <v>494</v>
      </c>
      <c r="C27" s="214">
        <v>0</v>
      </c>
      <c r="D27" s="372">
        <v>0</v>
      </c>
      <c r="E27" s="335">
        <v>0</v>
      </c>
      <c r="F27" s="428" t="s">
        <v>617</v>
      </c>
    </row>
    <row r="28" spans="1:6" s="305" customFormat="1" ht="12" customHeight="1" thickBot="1">
      <c r="A28" s="355" t="s">
        <v>264</v>
      </c>
      <c r="B28" s="359" t="s">
        <v>594</v>
      </c>
      <c r="C28" s="339">
        <v>0</v>
      </c>
      <c r="D28" s="373">
        <v>0</v>
      </c>
      <c r="E28" s="334">
        <v>0</v>
      </c>
      <c r="F28" s="428" t="s">
        <v>618</v>
      </c>
    </row>
    <row r="29" spans="1:6" s="305" customFormat="1" ht="12" customHeight="1" thickBot="1">
      <c r="A29" s="342" t="s">
        <v>8</v>
      </c>
      <c r="B29" s="153" t="s">
        <v>495</v>
      </c>
      <c r="C29" s="213"/>
      <c r="D29" s="367"/>
      <c r="E29" s="349"/>
      <c r="F29" s="428" t="s">
        <v>619</v>
      </c>
    </row>
    <row r="30" spans="1:6" s="305" customFormat="1" ht="12" customHeight="1">
      <c r="A30" s="356" t="s">
        <v>55</v>
      </c>
      <c r="B30" s="357" t="s">
        <v>282</v>
      </c>
      <c r="C30" s="28">
        <v>0</v>
      </c>
      <c r="D30" s="362">
        <v>0</v>
      </c>
      <c r="E30" s="336">
        <v>0</v>
      </c>
      <c r="F30" s="428" t="s">
        <v>620</v>
      </c>
    </row>
    <row r="31" spans="1:6" s="305" customFormat="1" ht="12" customHeight="1">
      <c r="A31" s="356" t="s">
        <v>56</v>
      </c>
      <c r="B31" s="358" t="s">
        <v>283</v>
      </c>
      <c r="C31" s="214">
        <v>0</v>
      </c>
      <c r="D31" s="372">
        <v>0</v>
      </c>
      <c r="E31" s="335">
        <v>0</v>
      </c>
      <c r="F31" s="428" t="s">
        <v>621</v>
      </c>
    </row>
    <row r="32" spans="1:6" s="305" customFormat="1" ht="12" customHeight="1" thickBot="1">
      <c r="A32" s="355" t="s">
        <v>57</v>
      </c>
      <c r="B32" s="341" t="s">
        <v>285</v>
      </c>
      <c r="C32" s="339">
        <v>0</v>
      </c>
      <c r="D32" s="373">
        <v>0</v>
      </c>
      <c r="E32" s="334">
        <v>0</v>
      </c>
      <c r="F32" s="428" t="s">
        <v>622</v>
      </c>
    </row>
    <row r="33" spans="1:6" s="305" customFormat="1" ht="12" customHeight="1" thickBot="1">
      <c r="A33" s="342" t="s">
        <v>9</v>
      </c>
      <c r="B33" s="153" t="s">
        <v>410</v>
      </c>
      <c r="C33" s="14">
        <v>0</v>
      </c>
      <c r="D33" s="371">
        <v>152</v>
      </c>
      <c r="E33" s="348">
        <v>152</v>
      </c>
      <c r="F33" s="428" t="s">
        <v>623</v>
      </c>
    </row>
    <row r="34" spans="1:6" s="305" customFormat="1" ht="12" customHeight="1" thickBot="1">
      <c r="A34" s="342" t="s">
        <v>10</v>
      </c>
      <c r="B34" s="153" t="s">
        <v>496</v>
      </c>
      <c r="C34" s="14">
        <v>0</v>
      </c>
      <c r="D34" s="371">
        <v>744</v>
      </c>
      <c r="E34" s="348">
        <v>744</v>
      </c>
      <c r="F34" s="428" t="s">
        <v>624</v>
      </c>
    </row>
    <row r="35" spans="1:6" s="305" customFormat="1" ht="12" customHeight="1" thickBot="1">
      <c r="A35" s="279" t="s">
        <v>11</v>
      </c>
      <c r="B35" s="153" t="s">
        <v>497</v>
      </c>
      <c r="C35" s="213">
        <v>4549</v>
      </c>
      <c r="D35" s="367">
        <v>7040</v>
      </c>
      <c r="E35" s="349">
        <v>7800</v>
      </c>
      <c r="F35" s="428" t="s">
        <v>625</v>
      </c>
    </row>
    <row r="36" spans="1:6" s="332" customFormat="1" ht="12" customHeight="1" thickBot="1">
      <c r="A36" s="344" t="s">
        <v>12</v>
      </c>
      <c r="B36" s="153" t="s">
        <v>498</v>
      </c>
      <c r="C36" s="213">
        <v>8000</v>
      </c>
      <c r="D36" s="367">
        <v>10086</v>
      </c>
      <c r="E36" s="349">
        <v>6151</v>
      </c>
      <c r="F36" s="428" t="s">
        <v>626</v>
      </c>
    </row>
    <row r="37" spans="1:6" s="332" customFormat="1" ht="15" customHeight="1">
      <c r="A37" s="356" t="s">
        <v>499</v>
      </c>
      <c r="B37" s="357" t="s">
        <v>140</v>
      </c>
      <c r="C37" s="28">
        <v>8000</v>
      </c>
      <c r="D37" s="362">
        <v>10086</v>
      </c>
      <c r="E37" s="336">
        <v>6151</v>
      </c>
      <c r="F37" s="428" t="s">
        <v>627</v>
      </c>
    </row>
    <row r="38" spans="1:6" s="332" customFormat="1" ht="15" customHeight="1">
      <c r="A38" s="356" t="s">
        <v>500</v>
      </c>
      <c r="B38" s="358" t="s">
        <v>0</v>
      </c>
      <c r="C38" s="214">
        <v>0</v>
      </c>
      <c r="D38" s="372">
        <v>0</v>
      </c>
      <c r="E38" s="335">
        <v>0</v>
      </c>
      <c r="F38" s="428" t="s">
        <v>628</v>
      </c>
    </row>
    <row r="39" spans="1:6" ht="16.5" thickBot="1">
      <c r="A39" s="355" t="s">
        <v>501</v>
      </c>
      <c r="B39" s="341" t="s">
        <v>502</v>
      </c>
      <c r="C39" s="339">
        <v>0</v>
      </c>
      <c r="D39" s="373">
        <v>0</v>
      </c>
      <c r="E39" s="334">
        <v>0</v>
      </c>
      <c r="F39" s="428" t="s">
        <v>629</v>
      </c>
    </row>
    <row r="40" spans="1:6" s="331" customFormat="1" ht="16.5" customHeight="1" thickBot="1">
      <c r="A40" s="344" t="s">
        <v>13</v>
      </c>
      <c r="B40" s="345" t="s">
        <v>503</v>
      </c>
      <c r="C40" s="32">
        <v>12549</v>
      </c>
      <c r="D40" s="374">
        <v>17126</v>
      </c>
      <c r="E40" s="350">
        <v>13950</v>
      </c>
      <c r="F40" s="428" t="s">
        <v>630</v>
      </c>
    </row>
    <row r="41" spans="1:6" s="118" customFormat="1" ht="12" customHeight="1">
      <c r="A41" s="287"/>
      <c r="B41" s="288"/>
      <c r="C41" s="303"/>
      <c r="D41" s="303"/>
      <c r="E41" s="303"/>
      <c r="F41" s="428"/>
    </row>
    <row r="42" spans="1:6" ht="12" customHeight="1" thickBot="1">
      <c r="A42" s="289"/>
      <c r="B42" s="290"/>
      <c r="C42" s="304"/>
      <c r="D42" s="304"/>
      <c r="E42" s="304"/>
      <c r="F42" s="428"/>
    </row>
    <row r="43" spans="1:6" ht="12" customHeight="1" thickBot="1">
      <c r="A43" s="445" t="s">
        <v>41</v>
      </c>
      <c r="B43" s="446"/>
      <c r="C43" s="446"/>
      <c r="D43" s="446"/>
      <c r="E43" s="447"/>
      <c r="F43" s="331"/>
    </row>
    <row r="44" spans="1:6" ht="12" customHeight="1" thickBot="1">
      <c r="A44" s="342" t="s">
        <v>4</v>
      </c>
      <c r="B44" s="153" t="s">
        <v>504</v>
      </c>
      <c r="C44" s="213">
        <v>16846</v>
      </c>
      <c r="D44" s="213">
        <v>20478</v>
      </c>
      <c r="E44" s="349">
        <v>17569</v>
      </c>
      <c r="F44" s="428" t="s">
        <v>598</v>
      </c>
    </row>
    <row r="45" spans="1:6" ht="12" customHeight="1">
      <c r="A45" s="355" t="s">
        <v>62</v>
      </c>
      <c r="B45" s="134" t="s">
        <v>34</v>
      </c>
      <c r="C45" s="28">
        <v>4550</v>
      </c>
      <c r="D45" s="28">
        <v>6612</v>
      </c>
      <c r="E45" s="336">
        <v>6612</v>
      </c>
      <c r="F45" s="428" t="s">
        <v>599</v>
      </c>
    </row>
    <row r="46" spans="1:6" ht="12" customHeight="1">
      <c r="A46" s="355" t="s">
        <v>63</v>
      </c>
      <c r="B46" s="133" t="s">
        <v>109</v>
      </c>
      <c r="C46" s="207">
        <v>1117</v>
      </c>
      <c r="D46" s="207">
        <v>1444</v>
      </c>
      <c r="E46" s="360">
        <v>1444</v>
      </c>
      <c r="F46" s="428" t="s">
        <v>600</v>
      </c>
    </row>
    <row r="47" spans="1:6" ht="12" customHeight="1">
      <c r="A47" s="355" t="s">
        <v>64</v>
      </c>
      <c r="B47" s="133" t="s">
        <v>82</v>
      </c>
      <c r="C47" s="207">
        <v>6946</v>
      </c>
      <c r="D47" s="207">
        <v>8079</v>
      </c>
      <c r="E47" s="360">
        <v>6427</v>
      </c>
      <c r="F47" s="428" t="s">
        <v>601</v>
      </c>
    </row>
    <row r="48" spans="1:6" s="118" customFormat="1" ht="12" customHeight="1">
      <c r="A48" s="355" t="s">
        <v>65</v>
      </c>
      <c r="B48" s="133" t="s">
        <v>110</v>
      </c>
      <c r="C48" s="207">
        <v>2599</v>
      </c>
      <c r="D48" s="207">
        <v>2609</v>
      </c>
      <c r="E48" s="360">
        <v>2189</v>
      </c>
      <c r="F48" s="428" t="s">
        <v>602</v>
      </c>
    </row>
    <row r="49" spans="1:6" ht="12" customHeight="1" thickBot="1">
      <c r="A49" s="355" t="s">
        <v>83</v>
      </c>
      <c r="B49" s="133" t="s">
        <v>111</v>
      </c>
      <c r="C49" s="207">
        <v>1634</v>
      </c>
      <c r="D49" s="207">
        <v>1734</v>
      </c>
      <c r="E49" s="360">
        <v>897</v>
      </c>
      <c r="F49" s="428" t="s">
        <v>603</v>
      </c>
    </row>
    <row r="50" spans="1:6" ht="12" customHeight="1" thickBot="1">
      <c r="A50" s="342" t="s">
        <v>5</v>
      </c>
      <c r="B50" s="153" t="s">
        <v>505</v>
      </c>
      <c r="C50" s="213">
        <v>7078</v>
      </c>
      <c r="D50" s="213">
        <v>6878</v>
      </c>
      <c r="E50" s="349">
        <v>5085</v>
      </c>
      <c r="F50" s="428" t="s">
        <v>604</v>
      </c>
    </row>
    <row r="51" spans="1:6" ht="12" customHeight="1">
      <c r="A51" s="355" t="s">
        <v>68</v>
      </c>
      <c r="B51" s="134" t="s">
        <v>130</v>
      </c>
      <c r="C51" s="28">
        <v>350</v>
      </c>
      <c r="D51" s="28">
        <v>906</v>
      </c>
      <c r="E51" s="336">
        <v>527</v>
      </c>
      <c r="F51" s="428" t="s">
        <v>605</v>
      </c>
    </row>
    <row r="52" spans="1:6" ht="12" customHeight="1">
      <c r="A52" s="355" t="s">
        <v>69</v>
      </c>
      <c r="B52" s="133" t="s">
        <v>113</v>
      </c>
      <c r="C52" s="207">
        <v>6728</v>
      </c>
      <c r="D52" s="207">
        <v>5972</v>
      </c>
      <c r="E52" s="360">
        <v>4558</v>
      </c>
      <c r="F52" s="428" t="s">
        <v>606</v>
      </c>
    </row>
    <row r="53" spans="1:6" ht="15" customHeight="1">
      <c r="A53" s="355" t="s">
        <v>70</v>
      </c>
      <c r="B53" s="133" t="s">
        <v>42</v>
      </c>
      <c r="C53" s="207">
        <v>0</v>
      </c>
      <c r="D53" s="207">
        <v>0</v>
      </c>
      <c r="E53" s="360">
        <v>0</v>
      </c>
      <c r="F53" s="428" t="s">
        <v>607</v>
      </c>
    </row>
    <row r="54" spans="1:6" ht="16.5" thickBot="1">
      <c r="A54" s="355" t="s">
        <v>71</v>
      </c>
      <c r="B54" s="133" t="s">
        <v>595</v>
      </c>
      <c r="C54" s="207">
        <v>0</v>
      </c>
      <c r="D54" s="207">
        <v>0</v>
      </c>
      <c r="E54" s="360">
        <v>0</v>
      </c>
      <c r="F54" s="428" t="s">
        <v>608</v>
      </c>
    </row>
    <row r="55" spans="1:6" ht="15" customHeight="1" thickBot="1">
      <c r="A55" s="342" t="s">
        <v>6</v>
      </c>
      <c r="B55" s="346" t="s">
        <v>506</v>
      </c>
      <c r="C55" s="32">
        <v>23924</v>
      </c>
      <c r="D55" s="32">
        <v>27356</v>
      </c>
      <c r="E55" s="350">
        <v>22654</v>
      </c>
      <c r="F55" s="428" t="s">
        <v>609</v>
      </c>
    </row>
    <row r="56" spans="3:6" ht="16.5" thickBot="1">
      <c r="C56" s="351"/>
      <c r="D56" s="351"/>
      <c r="E56" s="351"/>
      <c r="F56" s="428"/>
    </row>
    <row r="57" spans="1:6" ht="16.5" thickBot="1">
      <c r="A57" s="291" t="s">
        <v>586</v>
      </c>
      <c r="B57" s="292"/>
      <c r="C57" s="36"/>
      <c r="D57" s="36"/>
      <c r="E57" s="340"/>
      <c r="F57" s="428"/>
    </row>
    <row r="58" spans="1:6" ht="16.5" thickBot="1">
      <c r="A58" s="291" t="s">
        <v>125</v>
      </c>
      <c r="B58" s="292"/>
      <c r="C58" s="36"/>
      <c r="D58" s="36"/>
      <c r="E58" s="340"/>
      <c r="F58" s="428"/>
    </row>
    <row r="59" ht="15.75">
      <c r="F59" s="428"/>
    </row>
    <row r="60" ht="15.75">
      <c r="F60" s="428"/>
    </row>
    <row r="61" ht="15.75">
      <c r="F61" s="428"/>
    </row>
    <row r="62" ht="15.75">
      <c r="F62" s="428"/>
    </row>
    <row r="63" ht="15.75">
      <c r="F63" s="428"/>
    </row>
    <row r="64" ht="15.75">
      <c r="F64" s="428"/>
    </row>
    <row r="65" ht="15.75">
      <c r="F65" s="428"/>
    </row>
    <row r="66" ht="15.75">
      <c r="F66" s="428"/>
    </row>
    <row r="67" ht="15.75">
      <c r="F67" s="428"/>
    </row>
    <row r="68" ht="15.75">
      <c r="F68" s="428"/>
    </row>
    <row r="69" ht="15.75">
      <c r="F69" s="428"/>
    </row>
    <row r="70" ht="15.75">
      <c r="F70" s="428"/>
    </row>
    <row r="71" ht="15.75">
      <c r="F71" s="428"/>
    </row>
    <row r="72" ht="15.75">
      <c r="F72" s="428"/>
    </row>
    <row r="73" ht="15.75">
      <c r="F73" s="428"/>
    </row>
    <row r="74" ht="15.75">
      <c r="F74" s="428"/>
    </row>
    <row r="75" ht="15.75">
      <c r="F75" s="428"/>
    </row>
    <row r="76" ht="15.75">
      <c r="F76" s="428"/>
    </row>
    <row r="77" ht="15.75">
      <c r="F77" s="428"/>
    </row>
    <row r="78" ht="15.75">
      <c r="F78" s="428"/>
    </row>
    <row r="79" ht="15.75">
      <c r="F79" s="428"/>
    </row>
    <row r="80" ht="15.75">
      <c r="F80" s="428"/>
    </row>
    <row r="81" ht="15.75">
      <c r="F81" s="428"/>
    </row>
    <row r="82" ht="15.75">
      <c r="F82" s="428"/>
    </row>
    <row r="83" ht="15.75">
      <c r="F83" s="428"/>
    </row>
    <row r="84" ht="15.75">
      <c r="F84" s="428"/>
    </row>
    <row r="85" ht="15.75">
      <c r="F85" s="428"/>
    </row>
    <row r="86" ht="15.75">
      <c r="F86" s="428"/>
    </row>
    <row r="87" ht="15.75">
      <c r="F87" s="428"/>
    </row>
    <row r="88" ht="15">
      <c r="F88" s="429"/>
    </row>
    <row r="90" ht="15.75">
      <c r="F90" s="428"/>
    </row>
    <row r="91" ht="12.75">
      <c r="F91" s="430"/>
    </row>
    <row r="92" ht="12.75">
      <c r="F92" s="430"/>
    </row>
    <row r="93" ht="12.75">
      <c r="F93" s="430"/>
    </row>
    <row r="94" ht="12.75">
      <c r="F94" s="430"/>
    </row>
    <row r="95" ht="12.75">
      <c r="F95" s="430"/>
    </row>
    <row r="96" ht="12.75">
      <c r="F96" s="430"/>
    </row>
    <row r="97" ht="12.75">
      <c r="F97" s="430"/>
    </row>
    <row r="98" ht="12.75">
      <c r="F98" s="430"/>
    </row>
    <row r="99" ht="12.75">
      <c r="F99" s="430"/>
    </row>
    <row r="100" ht="12.75">
      <c r="F100" s="430"/>
    </row>
    <row r="101" ht="12.75">
      <c r="F101" s="430"/>
    </row>
    <row r="102" ht="12.75">
      <c r="F102" s="430"/>
    </row>
    <row r="103" ht="12.75">
      <c r="F103" s="430"/>
    </row>
    <row r="104" ht="12.75">
      <c r="F104" s="430"/>
    </row>
    <row r="105" ht="12.75">
      <c r="F105" s="430"/>
    </row>
    <row r="106" ht="12.75">
      <c r="F106" s="430"/>
    </row>
    <row r="107" ht="12.75">
      <c r="F107" s="430"/>
    </row>
    <row r="108" ht="12.75">
      <c r="F108" s="430"/>
    </row>
    <row r="109" ht="12.75">
      <c r="F109" s="430"/>
    </row>
    <row r="110" ht="12.75">
      <c r="F110" s="430"/>
    </row>
    <row r="111" ht="12.75">
      <c r="F111" s="430"/>
    </row>
    <row r="112" ht="12.75">
      <c r="F112" s="430"/>
    </row>
    <row r="113" ht="12.75">
      <c r="F113" s="430"/>
    </row>
    <row r="114" ht="12.75">
      <c r="F114" s="430"/>
    </row>
    <row r="115" ht="12.75">
      <c r="F115" s="430"/>
    </row>
    <row r="116" ht="12.75">
      <c r="F116" s="430"/>
    </row>
    <row r="117" ht="12.75">
      <c r="F117" s="430"/>
    </row>
    <row r="118" ht="12.75">
      <c r="F118" s="430"/>
    </row>
    <row r="119" ht="12.75">
      <c r="F119" s="430"/>
    </row>
    <row r="120" ht="12.75">
      <c r="F120" s="430"/>
    </row>
    <row r="121" ht="12.75">
      <c r="F121" s="430"/>
    </row>
    <row r="122" ht="12.75">
      <c r="F122" s="430"/>
    </row>
    <row r="123" ht="12.75">
      <c r="F123" s="430"/>
    </row>
    <row r="124" ht="12.75">
      <c r="F124" s="430"/>
    </row>
    <row r="125" ht="12.75">
      <c r="F125" s="430"/>
    </row>
    <row r="126" ht="12.75">
      <c r="F126" s="430"/>
    </row>
    <row r="127" ht="12.75">
      <c r="F127" s="430"/>
    </row>
    <row r="128" ht="12.75">
      <c r="F128" s="430"/>
    </row>
    <row r="129" ht="12.75">
      <c r="F129" s="430"/>
    </row>
    <row r="130" ht="12.75">
      <c r="F130" s="430"/>
    </row>
    <row r="131" ht="12.75">
      <c r="F131" s="430"/>
    </row>
    <row r="132" ht="12.75">
      <c r="F132" s="430"/>
    </row>
    <row r="133" ht="12.75">
      <c r="F133" s="430"/>
    </row>
    <row r="134" ht="12.75">
      <c r="F134" s="430"/>
    </row>
    <row r="135" ht="12.75">
      <c r="F135" s="430"/>
    </row>
    <row r="136" ht="12.75">
      <c r="F136" s="430"/>
    </row>
    <row r="137" ht="12.75">
      <c r="F137" s="430"/>
    </row>
    <row r="138" ht="12.75">
      <c r="F138" s="430"/>
    </row>
    <row r="139" ht="12.75">
      <c r="F139" s="430"/>
    </row>
    <row r="140" ht="12.75">
      <c r="F140" s="430"/>
    </row>
    <row r="141" ht="12.75">
      <c r="F141" s="430"/>
    </row>
    <row r="142" ht="12.75">
      <c r="F142" s="430"/>
    </row>
    <row r="143" ht="12.75">
      <c r="F143" s="430"/>
    </row>
    <row r="144" ht="12.75">
      <c r="F144" s="430"/>
    </row>
    <row r="145" ht="12.75">
      <c r="F145" s="430"/>
    </row>
    <row r="146" ht="12.75">
      <c r="F146" s="430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="166" zoomScaleNormal="120" zoomScaleSheetLayoutView="100" zoomScalePageLayoutView="166" workbookViewId="0" topLeftCell="A1">
      <selection activeCell="B101" sqref="B101"/>
    </sheetView>
  </sheetViews>
  <sheetFormatPr defaultColWidth="9.00390625" defaultRowHeight="12.75"/>
  <cols>
    <col min="1" max="1" width="5.50390625" style="174" customWidth="1"/>
    <col min="2" max="2" width="50.875" style="174" customWidth="1"/>
    <col min="3" max="3" width="11.00390625" style="174" customWidth="1"/>
    <col min="4" max="4" width="11.875" style="175" customWidth="1"/>
    <col min="5" max="5" width="13.125" style="175" customWidth="1"/>
    <col min="6" max="6" width="0" style="418" hidden="1" customWidth="1"/>
    <col min="7" max="16384" width="9.375" style="185" customWidth="1"/>
  </cols>
  <sheetData>
    <row r="1" spans="1:5" ht="15.75" customHeight="1">
      <c r="A1" s="431" t="s">
        <v>1</v>
      </c>
      <c r="B1" s="431"/>
      <c r="C1" s="431"/>
      <c r="D1" s="431"/>
      <c r="E1" s="431"/>
    </row>
    <row r="2" spans="1:5" ht="15.75" customHeight="1" thickBot="1">
      <c r="A2" s="18" t="s">
        <v>87</v>
      </c>
      <c r="B2" s="18"/>
      <c r="C2" s="18"/>
      <c r="D2" s="172"/>
      <c r="E2" s="172" t="s">
        <v>131</v>
      </c>
    </row>
    <row r="3" spans="1:5" ht="15.75" customHeight="1">
      <c r="A3" s="437" t="s">
        <v>50</v>
      </c>
      <c r="B3" s="434" t="s">
        <v>3</v>
      </c>
      <c r="C3" s="456" t="str">
        <f>+CONCATENATE(LEFT(ÖSSZEFÜGGÉSEK!A4,4)-1,". évi tény")</f>
        <v>2013. évi tény</v>
      </c>
      <c r="D3" s="432" t="str">
        <f>+CONCATENATE(LEFT(ÖSSZEFÜGGÉSEK!A4,4),". évi")</f>
        <v>2014. évi</v>
      </c>
      <c r="E3" s="433"/>
    </row>
    <row r="4" spans="1:5" ht="37.5" customHeight="1" thickBot="1">
      <c r="A4" s="438"/>
      <c r="B4" s="435"/>
      <c r="C4" s="457"/>
      <c r="D4" s="20" t="s">
        <v>154</v>
      </c>
      <c r="E4" s="21" t="s">
        <v>155</v>
      </c>
    </row>
    <row r="5" spans="1:6" s="186" customFormat="1" ht="12" customHeight="1" thickBot="1">
      <c r="A5" s="150" t="s">
        <v>350</v>
      </c>
      <c r="B5" s="151" t="s">
        <v>351</v>
      </c>
      <c r="C5" s="151" t="s">
        <v>352</v>
      </c>
      <c r="D5" s="151" t="s">
        <v>354</v>
      </c>
      <c r="E5" s="152" t="s">
        <v>431</v>
      </c>
      <c r="F5" s="419"/>
    </row>
    <row r="6" spans="1:6" s="187" customFormat="1" ht="18" customHeight="1" thickBot="1">
      <c r="A6" s="145" t="s">
        <v>4</v>
      </c>
      <c r="B6" s="375" t="s">
        <v>234</v>
      </c>
      <c r="C6" s="177">
        <v>12147</v>
      </c>
      <c r="D6" s="177">
        <v>12295</v>
      </c>
      <c r="E6" s="160">
        <v>12295</v>
      </c>
      <c r="F6" s="420" t="s">
        <v>598</v>
      </c>
    </row>
    <row r="7" spans="1:6" s="187" customFormat="1" ht="12" customHeight="1">
      <c r="A7" s="140" t="s">
        <v>62</v>
      </c>
      <c r="B7" s="376" t="s">
        <v>235</v>
      </c>
      <c r="C7" s="179">
        <v>7735</v>
      </c>
      <c r="D7" s="179">
        <v>7735</v>
      </c>
      <c r="E7" s="162">
        <v>7735</v>
      </c>
      <c r="F7" s="420" t="s">
        <v>599</v>
      </c>
    </row>
    <row r="8" spans="1:6" s="187" customFormat="1" ht="12" customHeight="1">
      <c r="A8" s="139" t="s">
        <v>63</v>
      </c>
      <c r="B8" s="377" t="s">
        <v>236</v>
      </c>
      <c r="C8" s="178"/>
      <c r="D8" s="178"/>
      <c r="E8" s="161"/>
      <c r="F8" s="420" t="s">
        <v>600</v>
      </c>
    </row>
    <row r="9" spans="1:6" s="187" customFormat="1" ht="12" customHeight="1">
      <c r="A9" s="139" t="s">
        <v>64</v>
      </c>
      <c r="B9" s="377" t="s">
        <v>237</v>
      </c>
      <c r="C9" s="178">
        <v>4164</v>
      </c>
      <c r="D9" s="178">
        <v>3815</v>
      </c>
      <c r="E9" s="161">
        <v>3815</v>
      </c>
      <c r="F9" s="420" t="s">
        <v>601</v>
      </c>
    </row>
    <row r="10" spans="1:6" s="187" customFormat="1" ht="12" customHeight="1">
      <c r="A10" s="139" t="s">
        <v>65</v>
      </c>
      <c r="B10" s="377" t="s">
        <v>238</v>
      </c>
      <c r="C10" s="178">
        <v>238</v>
      </c>
      <c r="D10" s="178">
        <v>238</v>
      </c>
      <c r="E10" s="161">
        <v>238</v>
      </c>
      <c r="F10" s="420" t="s">
        <v>602</v>
      </c>
    </row>
    <row r="11" spans="1:6" s="187" customFormat="1" ht="12" customHeight="1">
      <c r="A11" s="139" t="s">
        <v>83</v>
      </c>
      <c r="B11" s="377" t="s">
        <v>239</v>
      </c>
      <c r="C11" s="365">
        <v>10</v>
      </c>
      <c r="D11" s="178">
        <v>36</v>
      </c>
      <c r="E11" s="161">
        <v>36</v>
      </c>
      <c r="F11" s="420" t="s">
        <v>603</v>
      </c>
    </row>
    <row r="12" spans="1:6" s="187" customFormat="1" ht="12" customHeight="1" thickBot="1">
      <c r="A12" s="141" t="s">
        <v>66</v>
      </c>
      <c r="B12" s="378" t="s">
        <v>240</v>
      </c>
      <c r="C12" s="366"/>
      <c r="D12" s="180">
        <v>471</v>
      </c>
      <c r="E12" s="163">
        <v>471</v>
      </c>
      <c r="F12" s="420" t="s">
        <v>604</v>
      </c>
    </row>
    <row r="13" spans="1:6" s="187" customFormat="1" ht="21.75" customHeight="1" thickBot="1">
      <c r="A13" s="145" t="s">
        <v>5</v>
      </c>
      <c r="B13" s="379" t="s">
        <v>241</v>
      </c>
      <c r="C13" s="177">
        <v>1335</v>
      </c>
      <c r="D13" s="177">
        <v>2930</v>
      </c>
      <c r="E13" s="160">
        <v>3115</v>
      </c>
      <c r="F13" s="420" t="s">
        <v>605</v>
      </c>
    </row>
    <row r="14" spans="1:6" s="187" customFormat="1" ht="12" customHeight="1">
      <c r="A14" s="140" t="s">
        <v>68</v>
      </c>
      <c r="B14" s="376" t="s">
        <v>242</v>
      </c>
      <c r="C14" s="179"/>
      <c r="D14" s="179"/>
      <c r="E14" s="162"/>
      <c r="F14" s="420" t="s">
        <v>606</v>
      </c>
    </row>
    <row r="15" spans="1:6" s="187" customFormat="1" ht="12" customHeight="1">
      <c r="A15" s="139" t="s">
        <v>69</v>
      </c>
      <c r="B15" s="377" t="s">
        <v>243</v>
      </c>
      <c r="C15" s="178"/>
      <c r="D15" s="178"/>
      <c r="E15" s="161"/>
      <c r="F15" s="420" t="s">
        <v>607</v>
      </c>
    </row>
    <row r="16" spans="1:6" s="187" customFormat="1" ht="12" customHeight="1">
      <c r="A16" s="139" t="s">
        <v>70</v>
      </c>
      <c r="B16" s="377" t="s">
        <v>244</v>
      </c>
      <c r="C16" s="178"/>
      <c r="D16" s="178"/>
      <c r="E16" s="161"/>
      <c r="F16" s="420" t="s">
        <v>608</v>
      </c>
    </row>
    <row r="17" spans="1:6" s="187" customFormat="1" ht="12" customHeight="1">
      <c r="A17" s="139" t="s">
        <v>71</v>
      </c>
      <c r="B17" s="377" t="s">
        <v>245</v>
      </c>
      <c r="C17" s="178"/>
      <c r="D17" s="178"/>
      <c r="E17" s="161"/>
      <c r="F17" s="420" t="s">
        <v>609</v>
      </c>
    </row>
    <row r="18" spans="1:6" s="187" customFormat="1" ht="12" customHeight="1">
      <c r="A18" s="139" t="s">
        <v>72</v>
      </c>
      <c r="B18" s="377" t="s">
        <v>246</v>
      </c>
      <c r="C18" s="178">
        <v>1335</v>
      </c>
      <c r="D18" s="178">
        <v>2930</v>
      </c>
      <c r="E18" s="161">
        <v>3115</v>
      </c>
      <c r="F18" s="420" t="s">
        <v>610</v>
      </c>
    </row>
    <row r="19" spans="1:6" s="187" customFormat="1" ht="12" customHeight="1" thickBot="1">
      <c r="A19" s="141" t="s">
        <v>78</v>
      </c>
      <c r="B19" s="378" t="s">
        <v>247</v>
      </c>
      <c r="C19" s="180"/>
      <c r="D19" s="180"/>
      <c r="E19" s="163"/>
      <c r="F19" s="420" t="s">
        <v>611</v>
      </c>
    </row>
    <row r="20" spans="1:6" s="187" customFormat="1" ht="21" customHeight="1" thickBot="1">
      <c r="A20" s="145" t="s">
        <v>6</v>
      </c>
      <c r="B20" s="375" t="s">
        <v>248</v>
      </c>
      <c r="C20" s="177">
        <f>+C21+C22+C23+C24+C25</f>
        <v>0</v>
      </c>
      <c r="D20" s="177">
        <f>+D21+D22+D23+D24+D25</f>
        <v>0</v>
      </c>
      <c r="E20" s="160">
        <f>+E21+E22+E23+E24+E25</f>
        <v>0</v>
      </c>
      <c r="F20" s="420" t="s">
        <v>612</v>
      </c>
    </row>
    <row r="21" spans="1:6" s="187" customFormat="1" ht="12" customHeight="1">
      <c r="A21" s="140" t="s">
        <v>51</v>
      </c>
      <c r="B21" s="376" t="s">
        <v>249</v>
      </c>
      <c r="C21" s="179"/>
      <c r="D21" s="179"/>
      <c r="E21" s="162"/>
      <c r="F21" s="420" t="s">
        <v>613</v>
      </c>
    </row>
    <row r="22" spans="1:6" s="187" customFormat="1" ht="12" customHeight="1">
      <c r="A22" s="139" t="s">
        <v>52</v>
      </c>
      <c r="B22" s="377" t="s">
        <v>250</v>
      </c>
      <c r="C22" s="178"/>
      <c r="D22" s="178"/>
      <c r="E22" s="161"/>
      <c r="F22" s="420" t="s">
        <v>614</v>
      </c>
    </row>
    <row r="23" spans="1:6" s="187" customFormat="1" ht="12" customHeight="1">
      <c r="A23" s="139" t="s">
        <v>53</v>
      </c>
      <c r="B23" s="377" t="s">
        <v>251</v>
      </c>
      <c r="C23" s="178"/>
      <c r="D23" s="178"/>
      <c r="E23" s="161"/>
      <c r="F23" s="420" t="s">
        <v>615</v>
      </c>
    </row>
    <row r="24" spans="1:6" s="187" customFormat="1" ht="12" customHeight="1">
      <c r="A24" s="139" t="s">
        <v>54</v>
      </c>
      <c r="B24" s="377" t="s">
        <v>252</v>
      </c>
      <c r="C24" s="178"/>
      <c r="D24" s="178"/>
      <c r="E24" s="161"/>
      <c r="F24" s="420" t="s">
        <v>616</v>
      </c>
    </row>
    <row r="25" spans="1:6" s="187" customFormat="1" ht="12" customHeight="1">
      <c r="A25" s="139" t="s">
        <v>97</v>
      </c>
      <c r="B25" s="377" t="s">
        <v>253</v>
      </c>
      <c r="C25" s="178"/>
      <c r="D25" s="178"/>
      <c r="E25" s="161"/>
      <c r="F25" s="420" t="s">
        <v>617</v>
      </c>
    </row>
    <row r="26" spans="1:6" s="187" customFormat="1" ht="12" customHeight="1" thickBot="1">
      <c r="A26" s="141" t="s">
        <v>98</v>
      </c>
      <c r="B26" s="378" t="s">
        <v>254</v>
      </c>
      <c r="C26" s="180"/>
      <c r="D26" s="180"/>
      <c r="E26" s="163"/>
      <c r="F26" s="420" t="s">
        <v>618</v>
      </c>
    </row>
    <row r="27" spans="1:6" s="187" customFormat="1" ht="12" customHeight="1" thickBot="1">
      <c r="A27" s="145" t="s">
        <v>99</v>
      </c>
      <c r="B27" s="375" t="s">
        <v>255</v>
      </c>
      <c r="C27" s="183">
        <v>2354</v>
      </c>
      <c r="D27" s="183">
        <v>2354</v>
      </c>
      <c r="E27" s="195">
        <v>3249</v>
      </c>
      <c r="F27" s="420" t="s">
        <v>619</v>
      </c>
    </row>
    <row r="28" spans="1:6" s="187" customFormat="1" ht="12" customHeight="1">
      <c r="A28" s="140" t="s">
        <v>256</v>
      </c>
      <c r="B28" s="376" t="s">
        <v>257</v>
      </c>
      <c r="C28" s="197">
        <v>1954</v>
      </c>
      <c r="D28" s="197">
        <v>1954</v>
      </c>
      <c r="E28" s="196">
        <v>2796</v>
      </c>
      <c r="F28" s="420" t="s">
        <v>620</v>
      </c>
    </row>
    <row r="29" spans="1:6" s="187" customFormat="1" ht="12" customHeight="1">
      <c r="A29" s="139" t="s">
        <v>258</v>
      </c>
      <c r="B29" s="377" t="s">
        <v>259</v>
      </c>
      <c r="C29" s="178">
        <v>1000</v>
      </c>
      <c r="D29" s="178">
        <v>1000</v>
      </c>
      <c r="E29" s="161">
        <v>1025</v>
      </c>
      <c r="F29" s="420" t="s">
        <v>621</v>
      </c>
    </row>
    <row r="30" spans="1:6" s="187" customFormat="1" ht="12" customHeight="1">
      <c r="A30" s="139" t="s">
        <v>260</v>
      </c>
      <c r="B30" s="377" t="s">
        <v>261</v>
      </c>
      <c r="C30" s="178">
        <v>954</v>
      </c>
      <c r="D30" s="178">
        <v>954</v>
      </c>
      <c r="E30" s="161">
        <v>1771</v>
      </c>
      <c r="F30" s="420" t="s">
        <v>622</v>
      </c>
    </row>
    <row r="31" spans="1:6" s="187" customFormat="1" ht="12" customHeight="1">
      <c r="A31" s="139" t="s">
        <v>262</v>
      </c>
      <c r="B31" s="377" t="s">
        <v>263</v>
      </c>
      <c r="C31" s="178">
        <v>330</v>
      </c>
      <c r="D31" s="178">
        <v>330</v>
      </c>
      <c r="E31" s="161">
        <v>399</v>
      </c>
      <c r="F31" s="420" t="s">
        <v>623</v>
      </c>
    </row>
    <row r="32" spans="1:6" s="187" customFormat="1" ht="12" customHeight="1">
      <c r="A32" s="139" t="s">
        <v>264</v>
      </c>
      <c r="B32" s="377" t="s">
        <v>265</v>
      </c>
      <c r="C32" s="178">
        <v>40</v>
      </c>
      <c r="D32" s="178">
        <v>40</v>
      </c>
      <c r="E32" s="161">
        <v>54</v>
      </c>
      <c r="F32" s="420" t="s">
        <v>624</v>
      </c>
    </row>
    <row r="33" spans="1:6" s="187" customFormat="1" ht="12" customHeight="1" thickBot="1">
      <c r="A33" s="141" t="s">
        <v>266</v>
      </c>
      <c r="B33" s="378" t="s">
        <v>267</v>
      </c>
      <c r="C33" s="180">
        <v>30</v>
      </c>
      <c r="D33" s="180">
        <v>30</v>
      </c>
      <c r="E33" s="163"/>
      <c r="F33" s="420" t="s">
        <v>625</v>
      </c>
    </row>
    <row r="34" spans="1:6" s="187" customFormat="1" ht="12" customHeight="1" thickBot="1">
      <c r="A34" s="145" t="s">
        <v>8</v>
      </c>
      <c r="B34" s="375" t="s">
        <v>268</v>
      </c>
      <c r="C34" s="177">
        <v>860</v>
      </c>
      <c r="D34" s="177">
        <v>860</v>
      </c>
      <c r="E34" s="160">
        <v>540</v>
      </c>
      <c r="F34" s="420" t="s">
        <v>626</v>
      </c>
    </row>
    <row r="35" spans="1:6" s="187" customFormat="1" ht="12" customHeight="1">
      <c r="A35" s="140" t="s">
        <v>55</v>
      </c>
      <c r="B35" s="376" t="s">
        <v>269</v>
      </c>
      <c r="C35" s="179"/>
      <c r="D35" s="179"/>
      <c r="E35" s="162"/>
      <c r="F35" s="420" t="s">
        <v>627</v>
      </c>
    </row>
    <row r="36" spans="1:6" s="187" customFormat="1" ht="12" customHeight="1">
      <c r="A36" s="139" t="s">
        <v>56</v>
      </c>
      <c r="B36" s="377" t="s">
        <v>270</v>
      </c>
      <c r="C36" s="178"/>
      <c r="D36" s="178">
        <v>475</v>
      </c>
      <c r="E36" s="161">
        <v>425</v>
      </c>
      <c r="F36" s="420" t="s">
        <v>628</v>
      </c>
    </row>
    <row r="37" spans="1:6" s="187" customFormat="1" ht="12" customHeight="1">
      <c r="A37" s="139" t="s">
        <v>57</v>
      </c>
      <c r="B37" s="377" t="s">
        <v>271</v>
      </c>
      <c r="C37" s="178">
        <v>100</v>
      </c>
      <c r="D37" s="178">
        <v>100</v>
      </c>
      <c r="E37" s="161">
        <v>38</v>
      </c>
      <c r="F37" s="420" t="s">
        <v>629</v>
      </c>
    </row>
    <row r="38" spans="1:6" s="187" customFormat="1" ht="12" customHeight="1">
      <c r="A38" s="139" t="s">
        <v>101</v>
      </c>
      <c r="B38" s="377" t="s">
        <v>272</v>
      </c>
      <c r="C38" s="178">
        <v>510</v>
      </c>
      <c r="D38" s="178">
        <v>35</v>
      </c>
      <c r="E38" s="161">
        <v>33</v>
      </c>
      <c r="F38" s="420" t="s">
        <v>630</v>
      </c>
    </row>
    <row r="39" spans="1:6" s="187" customFormat="1" ht="12" customHeight="1">
      <c r="A39" s="139" t="s">
        <v>102</v>
      </c>
      <c r="B39" s="377" t="s">
        <v>273</v>
      </c>
      <c r="C39" s="178"/>
      <c r="D39" s="178"/>
      <c r="E39" s="161"/>
      <c r="F39" s="420" t="s">
        <v>631</v>
      </c>
    </row>
    <row r="40" spans="1:6" s="187" customFormat="1" ht="12" customHeight="1">
      <c r="A40" s="139" t="s">
        <v>103</v>
      </c>
      <c r="B40" s="377" t="s">
        <v>274</v>
      </c>
      <c r="C40" s="178"/>
      <c r="D40" s="178"/>
      <c r="E40" s="161"/>
      <c r="F40" s="420" t="s">
        <v>632</v>
      </c>
    </row>
    <row r="41" spans="1:6" s="187" customFormat="1" ht="12" customHeight="1">
      <c r="A41" s="139" t="s">
        <v>104</v>
      </c>
      <c r="B41" s="377" t="s">
        <v>275</v>
      </c>
      <c r="C41" s="178"/>
      <c r="D41" s="178"/>
      <c r="E41" s="161"/>
      <c r="F41" s="420" t="s">
        <v>633</v>
      </c>
    </row>
    <row r="42" spans="1:6" s="187" customFormat="1" ht="12" customHeight="1">
      <c r="A42" s="139" t="s">
        <v>105</v>
      </c>
      <c r="B42" s="377" t="s">
        <v>276</v>
      </c>
      <c r="C42" s="178">
        <v>200</v>
      </c>
      <c r="D42" s="178">
        <v>200</v>
      </c>
      <c r="E42" s="161">
        <v>44</v>
      </c>
      <c r="F42" s="420" t="s">
        <v>634</v>
      </c>
    </row>
    <row r="43" spans="1:6" s="187" customFormat="1" ht="12" customHeight="1">
      <c r="A43" s="139" t="s">
        <v>277</v>
      </c>
      <c r="B43" s="377" t="s">
        <v>278</v>
      </c>
      <c r="C43" s="181"/>
      <c r="D43" s="181"/>
      <c r="E43" s="164"/>
      <c r="F43" s="420" t="s">
        <v>635</v>
      </c>
    </row>
    <row r="44" spans="1:6" s="187" customFormat="1" ht="18" customHeight="1" thickBot="1">
      <c r="A44" s="141" t="s">
        <v>279</v>
      </c>
      <c r="B44" s="378" t="s">
        <v>280</v>
      </c>
      <c r="C44" s="182">
        <v>50</v>
      </c>
      <c r="D44" s="182">
        <v>50</v>
      </c>
      <c r="E44" s="165"/>
      <c r="F44" s="420" t="s">
        <v>636</v>
      </c>
    </row>
    <row r="45" spans="1:6" s="187" customFormat="1" ht="12" customHeight="1" thickBot="1">
      <c r="A45" s="145" t="s">
        <v>9</v>
      </c>
      <c r="B45" s="375" t="s">
        <v>281</v>
      </c>
      <c r="C45" s="177">
        <f>SUM(C46:C50)</f>
        <v>0</v>
      </c>
      <c r="D45" s="177">
        <f>SUM(D46:D50)</f>
        <v>0</v>
      </c>
      <c r="E45" s="160">
        <f>SUM(E46:E50)</f>
        <v>0</v>
      </c>
      <c r="F45" s="420" t="s">
        <v>637</v>
      </c>
    </row>
    <row r="46" spans="1:6" s="187" customFormat="1" ht="12" customHeight="1">
      <c r="A46" s="140" t="s">
        <v>58</v>
      </c>
      <c r="B46" s="376" t="s">
        <v>282</v>
      </c>
      <c r="C46" s="199"/>
      <c r="D46" s="199"/>
      <c r="E46" s="166"/>
      <c r="F46" s="420" t="s">
        <v>638</v>
      </c>
    </row>
    <row r="47" spans="1:6" s="187" customFormat="1" ht="12" customHeight="1">
      <c r="A47" s="139" t="s">
        <v>59</v>
      </c>
      <c r="B47" s="377" t="s">
        <v>283</v>
      </c>
      <c r="C47" s="181"/>
      <c r="D47" s="181"/>
      <c r="E47" s="164"/>
      <c r="F47" s="420" t="s">
        <v>639</v>
      </c>
    </row>
    <row r="48" spans="1:6" s="187" customFormat="1" ht="12" customHeight="1">
      <c r="A48" s="139" t="s">
        <v>284</v>
      </c>
      <c r="B48" s="377" t="s">
        <v>285</v>
      </c>
      <c r="C48" s="181"/>
      <c r="D48" s="181"/>
      <c r="E48" s="164"/>
      <c r="F48" s="420" t="s">
        <v>640</v>
      </c>
    </row>
    <row r="49" spans="1:6" s="187" customFormat="1" ht="12" customHeight="1">
      <c r="A49" s="139" t="s">
        <v>286</v>
      </c>
      <c r="B49" s="377" t="s">
        <v>287</v>
      </c>
      <c r="C49" s="181"/>
      <c r="D49" s="181"/>
      <c r="E49" s="164"/>
      <c r="F49" s="420" t="s">
        <v>641</v>
      </c>
    </row>
    <row r="50" spans="1:6" s="187" customFormat="1" ht="12" customHeight="1" thickBot="1">
      <c r="A50" s="141" t="s">
        <v>288</v>
      </c>
      <c r="B50" s="378" t="s">
        <v>289</v>
      </c>
      <c r="C50" s="182"/>
      <c r="D50" s="182"/>
      <c r="E50" s="165"/>
      <c r="F50" s="420" t="s">
        <v>642</v>
      </c>
    </row>
    <row r="51" spans="1:6" s="187" customFormat="1" ht="13.5" thickBot="1">
      <c r="A51" s="145" t="s">
        <v>106</v>
      </c>
      <c r="B51" s="375" t="s">
        <v>290</v>
      </c>
      <c r="C51" s="177">
        <f>SUM(C52:C54)</f>
        <v>0</v>
      </c>
      <c r="D51" s="177">
        <v>152</v>
      </c>
      <c r="E51" s="160">
        <v>152</v>
      </c>
      <c r="F51" s="420" t="s">
        <v>643</v>
      </c>
    </row>
    <row r="52" spans="1:6" s="187" customFormat="1" ht="20.25" customHeight="1">
      <c r="A52" s="140" t="s">
        <v>60</v>
      </c>
      <c r="B52" s="376" t="s">
        <v>291</v>
      </c>
      <c r="C52" s="179"/>
      <c r="D52" s="179"/>
      <c r="E52" s="162"/>
      <c r="F52" s="420" t="s">
        <v>644</v>
      </c>
    </row>
    <row r="53" spans="1:6" s="187" customFormat="1" ht="21" customHeight="1">
      <c r="A53" s="139" t="s">
        <v>61</v>
      </c>
      <c r="B53" s="377" t="s">
        <v>507</v>
      </c>
      <c r="C53" s="178"/>
      <c r="D53" s="178"/>
      <c r="E53" s="161"/>
      <c r="F53" s="420" t="s">
        <v>645</v>
      </c>
    </row>
    <row r="54" spans="1:6" s="187" customFormat="1" ht="12.75">
      <c r="A54" s="139" t="s">
        <v>293</v>
      </c>
      <c r="B54" s="377" t="s">
        <v>294</v>
      </c>
      <c r="C54" s="178"/>
      <c r="D54" s="178">
        <v>152</v>
      </c>
      <c r="E54" s="161">
        <v>152</v>
      </c>
      <c r="F54" s="420" t="s">
        <v>646</v>
      </c>
    </row>
    <row r="55" spans="1:6" s="187" customFormat="1" ht="13.5" thickBot="1">
      <c r="A55" s="141" t="s">
        <v>295</v>
      </c>
      <c r="B55" s="378" t="s">
        <v>296</v>
      </c>
      <c r="C55" s="180"/>
      <c r="D55" s="180"/>
      <c r="E55" s="163"/>
      <c r="F55" s="420" t="s">
        <v>647</v>
      </c>
    </row>
    <row r="56" spans="1:6" s="187" customFormat="1" ht="13.5" thickBot="1">
      <c r="A56" s="145" t="s">
        <v>11</v>
      </c>
      <c r="B56" s="379" t="s">
        <v>297</v>
      </c>
      <c r="C56" s="177">
        <f>SUM(C57:C59)</f>
        <v>0</v>
      </c>
      <c r="D56" s="177">
        <v>744</v>
      </c>
      <c r="E56" s="160">
        <v>744</v>
      </c>
      <c r="F56" s="420" t="s">
        <v>648</v>
      </c>
    </row>
    <row r="57" spans="1:6" s="187" customFormat="1" ht="20.25" customHeight="1">
      <c r="A57" s="139" t="s">
        <v>107</v>
      </c>
      <c r="B57" s="376" t="s">
        <v>298</v>
      </c>
      <c r="C57" s="181"/>
      <c r="D57" s="181"/>
      <c r="E57" s="164"/>
      <c r="F57" s="420" t="s">
        <v>649</v>
      </c>
    </row>
    <row r="58" spans="1:6" s="187" customFormat="1" ht="22.5" customHeight="1">
      <c r="A58" s="139" t="s">
        <v>108</v>
      </c>
      <c r="B58" s="377" t="s">
        <v>508</v>
      </c>
      <c r="C58" s="181"/>
      <c r="D58" s="181"/>
      <c r="E58" s="164"/>
      <c r="F58" s="420" t="s">
        <v>650</v>
      </c>
    </row>
    <row r="59" spans="1:6" s="187" customFormat="1" ht="12.75">
      <c r="A59" s="139" t="s">
        <v>132</v>
      </c>
      <c r="B59" s="377" t="s">
        <v>300</v>
      </c>
      <c r="C59" s="181"/>
      <c r="D59" s="181">
        <v>744</v>
      </c>
      <c r="E59" s="164">
        <v>744</v>
      </c>
      <c r="F59" s="420" t="s">
        <v>651</v>
      </c>
    </row>
    <row r="60" spans="1:6" s="187" customFormat="1" ht="13.5" thickBot="1">
      <c r="A60" s="139" t="s">
        <v>301</v>
      </c>
      <c r="B60" s="378" t="s">
        <v>302</v>
      </c>
      <c r="C60" s="181"/>
      <c r="D60" s="181"/>
      <c r="E60" s="164"/>
      <c r="F60" s="420" t="s">
        <v>652</v>
      </c>
    </row>
    <row r="61" spans="1:6" s="187" customFormat="1" ht="13.5" thickBot="1">
      <c r="A61" s="145" t="s">
        <v>12</v>
      </c>
      <c r="B61" s="375" t="s">
        <v>303</v>
      </c>
      <c r="C61" s="183">
        <f>+C6+C13+C20+C27+C34+C45+C51+C56</f>
        <v>16696</v>
      </c>
      <c r="D61" s="183">
        <f>+D6+D13+D20+D27+D34+D45+D51+D56</f>
        <v>19335</v>
      </c>
      <c r="E61" s="195">
        <f>+E6+E13+E20+E27+E34+E45+E51+E56</f>
        <v>20095</v>
      </c>
      <c r="F61" s="420" t="s">
        <v>653</v>
      </c>
    </row>
    <row r="62" spans="1:6" s="187" customFormat="1" ht="13.5" thickBot="1">
      <c r="A62" s="200" t="s">
        <v>304</v>
      </c>
      <c r="B62" s="379" t="s">
        <v>597</v>
      </c>
      <c r="C62" s="177">
        <f>SUM(C63:C65)</f>
        <v>0</v>
      </c>
      <c r="D62" s="177">
        <f>SUM(D63:D65)</f>
        <v>0</v>
      </c>
      <c r="E62" s="160">
        <f>SUM(E63:E65)</f>
        <v>0</v>
      </c>
      <c r="F62" s="420" t="s">
        <v>654</v>
      </c>
    </row>
    <row r="63" spans="1:6" s="187" customFormat="1" ht="21.75" customHeight="1">
      <c r="A63" s="139" t="s">
        <v>306</v>
      </c>
      <c r="B63" s="376" t="s">
        <v>307</v>
      </c>
      <c r="C63" s="181"/>
      <c r="D63" s="181"/>
      <c r="E63" s="164"/>
      <c r="F63" s="420" t="s">
        <v>655</v>
      </c>
    </row>
    <row r="64" spans="1:6" s="187" customFormat="1" ht="18" customHeight="1">
      <c r="A64" s="139" t="s">
        <v>308</v>
      </c>
      <c r="B64" s="377" t="s">
        <v>309</v>
      </c>
      <c r="C64" s="181"/>
      <c r="D64" s="181"/>
      <c r="E64" s="164"/>
      <c r="F64" s="420" t="s">
        <v>656</v>
      </c>
    </row>
    <row r="65" spans="1:6" s="187" customFormat="1" ht="13.5" thickBot="1">
      <c r="A65" s="139" t="s">
        <v>310</v>
      </c>
      <c r="B65" s="125" t="s">
        <v>355</v>
      </c>
      <c r="C65" s="181"/>
      <c r="D65" s="181"/>
      <c r="E65" s="164"/>
      <c r="F65" s="420" t="s">
        <v>657</v>
      </c>
    </row>
    <row r="66" spans="1:6" s="187" customFormat="1" ht="13.5" thickBot="1">
      <c r="A66" s="200" t="s">
        <v>312</v>
      </c>
      <c r="B66" s="379" t="s">
        <v>313</v>
      </c>
      <c r="C66" s="177">
        <f>SUM(C67:C70)</f>
        <v>0</v>
      </c>
      <c r="D66" s="177">
        <f>SUM(D67:D70)</f>
        <v>0</v>
      </c>
      <c r="E66" s="160">
        <f>SUM(E67:E70)</f>
        <v>0</v>
      </c>
      <c r="F66" s="420" t="s">
        <v>658</v>
      </c>
    </row>
    <row r="67" spans="1:6" s="187" customFormat="1" ht="17.25" customHeight="1">
      <c r="A67" s="139" t="s">
        <v>84</v>
      </c>
      <c r="B67" s="376" t="s">
        <v>314</v>
      </c>
      <c r="C67" s="181"/>
      <c r="D67" s="181"/>
      <c r="E67" s="164"/>
      <c r="F67" s="420" t="s">
        <v>659</v>
      </c>
    </row>
    <row r="68" spans="1:6" s="187" customFormat="1" ht="21" customHeight="1">
      <c r="A68" s="139" t="s">
        <v>85</v>
      </c>
      <c r="B68" s="377" t="s">
        <v>315</v>
      </c>
      <c r="C68" s="181"/>
      <c r="D68" s="181"/>
      <c r="E68" s="164"/>
      <c r="F68" s="420" t="s">
        <v>660</v>
      </c>
    </row>
    <row r="69" spans="1:6" s="187" customFormat="1" ht="18" customHeight="1">
      <c r="A69" s="139" t="s">
        <v>316</v>
      </c>
      <c r="B69" s="377" t="s">
        <v>317</v>
      </c>
      <c r="C69" s="181"/>
      <c r="D69" s="181"/>
      <c r="E69" s="164"/>
      <c r="F69" s="420" t="s">
        <v>661</v>
      </c>
    </row>
    <row r="70" spans="1:6" s="187" customFormat="1" ht="18" customHeight="1" thickBot="1">
      <c r="A70" s="139" t="s">
        <v>318</v>
      </c>
      <c r="B70" s="378" t="s">
        <v>319</v>
      </c>
      <c r="C70" s="181"/>
      <c r="D70" s="181"/>
      <c r="E70" s="164"/>
      <c r="F70" s="420" t="s">
        <v>662</v>
      </c>
    </row>
    <row r="71" spans="1:6" s="187" customFormat="1" ht="12" customHeight="1" thickBot="1">
      <c r="A71" s="200" t="s">
        <v>320</v>
      </c>
      <c r="B71" s="379" t="s">
        <v>321</v>
      </c>
      <c r="C71" s="177">
        <v>8000</v>
      </c>
      <c r="D71" s="177">
        <v>10086</v>
      </c>
      <c r="E71" s="160">
        <v>6151</v>
      </c>
      <c r="F71" s="420" t="s">
        <v>663</v>
      </c>
    </row>
    <row r="72" spans="1:6" s="187" customFormat="1" ht="20.25" customHeight="1">
      <c r="A72" s="139" t="s">
        <v>322</v>
      </c>
      <c r="B72" s="376" t="s">
        <v>323</v>
      </c>
      <c r="C72" s="181">
        <v>8000</v>
      </c>
      <c r="D72" s="181">
        <v>10086</v>
      </c>
      <c r="E72" s="164">
        <v>6151</v>
      </c>
      <c r="F72" s="420" t="s">
        <v>664</v>
      </c>
    </row>
    <row r="73" spans="1:6" s="187" customFormat="1" ht="19.5" customHeight="1" thickBot="1">
      <c r="A73" s="139" t="s">
        <v>324</v>
      </c>
      <c r="B73" s="378" t="s">
        <v>325</v>
      </c>
      <c r="C73" s="181"/>
      <c r="D73" s="181"/>
      <c r="E73" s="164"/>
      <c r="F73" s="420" t="s">
        <v>665</v>
      </c>
    </row>
    <row r="74" spans="1:6" s="187" customFormat="1" ht="12" customHeight="1" thickBot="1">
      <c r="A74" s="200" t="s">
        <v>326</v>
      </c>
      <c r="B74" s="379" t="s">
        <v>327</v>
      </c>
      <c r="C74" s="177">
        <f>SUM(C75:C77)</f>
        <v>0</v>
      </c>
      <c r="D74" s="177">
        <f>SUM(D75:D77)</f>
        <v>0</v>
      </c>
      <c r="E74" s="160">
        <v>538</v>
      </c>
      <c r="F74" s="420" t="s">
        <v>666</v>
      </c>
    </row>
    <row r="75" spans="1:6" s="187" customFormat="1" ht="22.5" customHeight="1">
      <c r="A75" s="139" t="s">
        <v>328</v>
      </c>
      <c r="B75" s="376" t="s">
        <v>329</v>
      </c>
      <c r="C75" s="181"/>
      <c r="D75" s="181"/>
      <c r="E75" s="164"/>
      <c r="F75" s="420" t="s">
        <v>667</v>
      </c>
    </row>
    <row r="76" spans="1:6" s="187" customFormat="1" ht="22.5" customHeight="1">
      <c r="A76" s="139" t="s">
        <v>330</v>
      </c>
      <c r="B76" s="377" t="s">
        <v>331</v>
      </c>
      <c r="C76" s="181"/>
      <c r="D76" s="181"/>
      <c r="E76" s="164"/>
      <c r="F76" s="420" t="s">
        <v>668</v>
      </c>
    </row>
    <row r="77" spans="1:6" s="187" customFormat="1" ht="24" customHeight="1" thickBot="1">
      <c r="A77" s="139" t="s">
        <v>332</v>
      </c>
      <c r="B77" s="378" t="s">
        <v>333</v>
      </c>
      <c r="C77" s="181"/>
      <c r="D77" s="181"/>
      <c r="E77" s="164"/>
      <c r="F77" s="420" t="s">
        <v>669</v>
      </c>
    </row>
    <row r="78" spans="1:6" s="187" customFormat="1" ht="12" customHeight="1" thickBot="1">
      <c r="A78" s="200" t="s">
        <v>334</v>
      </c>
      <c r="B78" s="379" t="s">
        <v>335</v>
      </c>
      <c r="C78" s="177">
        <f>SUM(C79:C82)</f>
        <v>0</v>
      </c>
      <c r="D78" s="177">
        <f>SUM(D79:D82)</f>
        <v>0</v>
      </c>
      <c r="E78" s="160">
        <f>SUM(E79:E82)</f>
        <v>0</v>
      </c>
      <c r="F78" s="420" t="s">
        <v>670</v>
      </c>
    </row>
    <row r="79" spans="1:6" s="187" customFormat="1" ht="19.5" customHeight="1">
      <c r="A79" s="363" t="s">
        <v>336</v>
      </c>
      <c r="B79" s="376" t="s">
        <v>337</v>
      </c>
      <c r="C79" s="181"/>
      <c r="D79" s="181"/>
      <c r="E79" s="164"/>
      <c r="F79" s="420" t="s">
        <v>671</v>
      </c>
    </row>
    <row r="80" spans="1:6" s="187" customFormat="1" ht="19.5" customHeight="1">
      <c r="A80" s="364" t="s">
        <v>338</v>
      </c>
      <c r="B80" s="377" t="s">
        <v>339</v>
      </c>
      <c r="C80" s="181"/>
      <c r="D80" s="181"/>
      <c r="E80" s="164"/>
      <c r="F80" s="420" t="s">
        <v>672</v>
      </c>
    </row>
    <row r="81" spans="1:6" s="187" customFormat="1" ht="22.5" customHeight="1">
      <c r="A81" s="364" t="s">
        <v>340</v>
      </c>
      <c r="B81" s="377" t="s">
        <v>341</v>
      </c>
      <c r="C81" s="181"/>
      <c r="D81" s="181"/>
      <c r="E81" s="164"/>
      <c r="F81" s="420" t="s">
        <v>673</v>
      </c>
    </row>
    <row r="82" spans="1:6" s="187" customFormat="1" ht="20.25" customHeight="1" thickBot="1">
      <c r="A82" s="201" t="s">
        <v>342</v>
      </c>
      <c r="B82" s="378" t="s">
        <v>343</v>
      </c>
      <c r="C82" s="181"/>
      <c r="D82" s="181"/>
      <c r="E82" s="164"/>
      <c r="F82" s="420" t="s">
        <v>674</v>
      </c>
    </row>
    <row r="83" spans="1:6" s="187" customFormat="1" ht="12" customHeight="1" thickBot="1">
      <c r="A83" s="200" t="s">
        <v>344</v>
      </c>
      <c r="B83" s="379" t="s">
        <v>345</v>
      </c>
      <c r="C83" s="203"/>
      <c r="D83" s="203"/>
      <c r="E83" s="204"/>
      <c r="F83" s="420" t="s">
        <v>675</v>
      </c>
    </row>
    <row r="84" spans="1:6" s="187" customFormat="1" ht="13.5" customHeight="1" thickBot="1">
      <c r="A84" s="200" t="s">
        <v>346</v>
      </c>
      <c r="B84" s="123" t="s">
        <v>347</v>
      </c>
      <c r="C84" s="183">
        <f>+C62+C66+C71+C74+C78+C83</f>
        <v>8000</v>
      </c>
      <c r="D84" s="183">
        <f>+D62+D66+D71+D74+D78+D83</f>
        <v>10086</v>
      </c>
      <c r="E84" s="195">
        <f>+E62+E66+E71+E74+E78+E83</f>
        <v>6689</v>
      </c>
      <c r="F84" s="420" t="s">
        <v>676</v>
      </c>
    </row>
    <row r="85" spans="1:6" s="187" customFormat="1" ht="19.5" customHeight="1" thickBot="1">
      <c r="A85" s="202" t="s">
        <v>348</v>
      </c>
      <c r="B85" s="126" t="s">
        <v>349</v>
      </c>
      <c r="C85" s="183">
        <f>+C61+C84</f>
        <v>24696</v>
      </c>
      <c r="D85" s="183">
        <f>+D61+D84</f>
        <v>29421</v>
      </c>
      <c r="E85" s="195">
        <f>+E61+E84</f>
        <v>26784</v>
      </c>
      <c r="F85" s="420" t="s">
        <v>677</v>
      </c>
    </row>
    <row r="86" spans="1:5" ht="16.5" customHeight="1">
      <c r="A86" s="431" t="s">
        <v>33</v>
      </c>
      <c r="B86" s="431"/>
      <c r="C86" s="431"/>
      <c r="D86" s="431"/>
      <c r="E86" s="431"/>
    </row>
    <row r="87" spans="1:6" s="193" customFormat="1" ht="16.5" customHeight="1" thickBot="1">
      <c r="A87" s="19" t="s">
        <v>88</v>
      </c>
      <c r="B87" s="19"/>
      <c r="C87" s="19"/>
      <c r="D87" s="154"/>
      <c r="E87" s="154" t="s">
        <v>131</v>
      </c>
      <c r="F87" s="421"/>
    </row>
    <row r="88" spans="1:6" s="193" customFormat="1" ht="16.5" customHeight="1">
      <c r="A88" s="437" t="s">
        <v>50</v>
      </c>
      <c r="B88" s="434" t="s">
        <v>152</v>
      </c>
      <c r="C88" s="456" t="str">
        <f>+C3</f>
        <v>2013. évi tény</v>
      </c>
      <c r="D88" s="432" t="str">
        <f>+D3</f>
        <v>2014. évi</v>
      </c>
      <c r="E88" s="433"/>
      <c r="F88" s="421"/>
    </row>
    <row r="89" spans="1:5" ht="37.5" customHeight="1" thickBot="1">
      <c r="A89" s="438"/>
      <c r="B89" s="435"/>
      <c r="C89" s="457"/>
      <c r="D89" s="20" t="s">
        <v>154</v>
      </c>
      <c r="E89" s="21" t="s">
        <v>155</v>
      </c>
    </row>
    <row r="90" spans="1:6" s="186" customFormat="1" ht="12" customHeight="1" thickBot="1">
      <c r="A90" s="150" t="s">
        <v>350</v>
      </c>
      <c r="B90" s="151" t="s">
        <v>351</v>
      </c>
      <c r="C90" s="151" t="s">
        <v>352</v>
      </c>
      <c r="D90" s="151" t="s">
        <v>354</v>
      </c>
      <c r="E90" s="198" t="s">
        <v>431</v>
      </c>
      <c r="F90" s="419"/>
    </row>
    <row r="91" spans="1:6" ht="12" customHeight="1" thickBot="1">
      <c r="A91" s="147" t="s">
        <v>4</v>
      </c>
      <c r="B91" s="149" t="s">
        <v>509</v>
      </c>
      <c r="C91" s="176">
        <v>16846</v>
      </c>
      <c r="D91" s="176">
        <v>20478</v>
      </c>
      <c r="E91" s="131">
        <v>17569</v>
      </c>
      <c r="F91" s="418" t="s">
        <v>598</v>
      </c>
    </row>
    <row r="92" spans="1:6" ht="12" customHeight="1">
      <c r="A92" s="142" t="s">
        <v>62</v>
      </c>
      <c r="B92" s="380" t="s">
        <v>34</v>
      </c>
      <c r="C92" s="23">
        <v>4550</v>
      </c>
      <c r="D92" s="23">
        <v>6612</v>
      </c>
      <c r="E92" s="130">
        <v>6612</v>
      </c>
      <c r="F92" s="418" t="s">
        <v>599</v>
      </c>
    </row>
    <row r="93" spans="1:6" ht="12" customHeight="1">
      <c r="A93" s="139" t="s">
        <v>63</v>
      </c>
      <c r="B93" s="381" t="s">
        <v>109</v>
      </c>
      <c r="C93" s="178">
        <v>1117</v>
      </c>
      <c r="D93" s="178">
        <v>1444</v>
      </c>
      <c r="E93" s="161">
        <v>1444</v>
      </c>
      <c r="F93" s="418" t="s">
        <v>600</v>
      </c>
    </row>
    <row r="94" spans="1:6" ht="12" customHeight="1">
      <c r="A94" s="139" t="s">
        <v>64</v>
      </c>
      <c r="B94" s="381" t="s">
        <v>82</v>
      </c>
      <c r="C94" s="180">
        <v>6946</v>
      </c>
      <c r="D94" s="180">
        <v>8079</v>
      </c>
      <c r="E94" s="163">
        <v>6427</v>
      </c>
      <c r="F94" s="418" t="s">
        <v>601</v>
      </c>
    </row>
    <row r="95" spans="1:6" ht="12" customHeight="1">
      <c r="A95" s="139" t="s">
        <v>65</v>
      </c>
      <c r="B95" s="382" t="s">
        <v>110</v>
      </c>
      <c r="C95" s="180">
        <v>2599</v>
      </c>
      <c r="D95" s="180">
        <v>2609</v>
      </c>
      <c r="E95" s="163">
        <v>2189</v>
      </c>
      <c r="F95" s="418" t="s">
        <v>602</v>
      </c>
    </row>
    <row r="96" spans="1:6" ht="12" customHeight="1">
      <c r="A96" s="139" t="s">
        <v>73</v>
      </c>
      <c r="B96" s="383" t="s">
        <v>111</v>
      </c>
      <c r="C96" s="180">
        <v>1634</v>
      </c>
      <c r="D96" s="180">
        <v>1734</v>
      </c>
      <c r="E96" s="163">
        <v>897</v>
      </c>
      <c r="F96" s="418" t="s">
        <v>603</v>
      </c>
    </row>
    <row r="97" spans="1:6" ht="12" customHeight="1">
      <c r="A97" s="139" t="s">
        <v>66</v>
      </c>
      <c r="B97" s="381" t="s">
        <v>357</v>
      </c>
      <c r="C97" s="180"/>
      <c r="D97" s="180">
        <v>30</v>
      </c>
      <c r="E97" s="163">
        <v>30</v>
      </c>
      <c r="F97" s="418" t="s">
        <v>604</v>
      </c>
    </row>
    <row r="98" spans="1:6" ht="12" customHeight="1">
      <c r="A98" s="139" t="s">
        <v>67</v>
      </c>
      <c r="B98" s="384" t="s">
        <v>358</v>
      </c>
      <c r="C98" s="180"/>
      <c r="D98" s="180"/>
      <c r="E98" s="163"/>
      <c r="F98" s="418" t="s">
        <v>605</v>
      </c>
    </row>
    <row r="99" spans="1:6" ht="12" customHeight="1">
      <c r="A99" s="139" t="s">
        <v>74</v>
      </c>
      <c r="B99" s="381" t="s">
        <v>359</v>
      </c>
      <c r="C99" s="180"/>
      <c r="D99" s="180"/>
      <c r="E99" s="163"/>
      <c r="F99" s="418" t="s">
        <v>606</v>
      </c>
    </row>
    <row r="100" spans="1:6" ht="12" customHeight="1">
      <c r="A100" s="139" t="s">
        <v>75</v>
      </c>
      <c r="B100" s="381" t="s">
        <v>360</v>
      </c>
      <c r="C100" s="180"/>
      <c r="D100" s="180"/>
      <c r="E100" s="163"/>
      <c r="F100" s="418" t="s">
        <v>607</v>
      </c>
    </row>
    <row r="101" spans="1:6" ht="12" customHeight="1">
      <c r="A101" s="139" t="s">
        <v>76</v>
      </c>
      <c r="B101" s="384" t="s">
        <v>361</v>
      </c>
      <c r="C101" s="180">
        <v>1134</v>
      </c>
      <c r="D101" s="180">
        <v>1134</v>
      </c>
      <c r="E101" s="163">
        <v>426</v>
      </c>
      <c r="F101" s="418" t="s">
        <v>608</v>
      </c>
    </row>
    <row r="102" spans="1:6" ht="12" customHeight="1">
      <c r="A102" s="139" t="s">
        <v>77</v>
      </c>
      <c r="B102" s="384" t="s">
        <v>362</v>
      </c>
      <c r="C102" s="180"/>
      <c r="D102" s="180"/>
      <c r="E102" s="163"/>
      <c r="F102" s="418" t="s">
        <v>609</v>
      </c>
    </row>
    <row r="103" spans="1:6" ht="12" customHeight="1">
      <c r="A103" s="139" t="s">
        <v>79</v>
      </c>
      <c r="B103" s="381" t="s">
        <v>363</v>
      </c>
      <c r="C103" s="180"/>
      <c r="D103" s="180">
        <v>70</v>
      </c>
      <c r="E103" s="163">
        <v>70</v>
      </c>
      <c r="F103" s="418" t="s">
        <v>610</v>
      </c>
    </row>
    <row r="104" spans="1:6" ht="12" customHeight="1">
      <c r="A104" s="138" t="s">
        <v>112</v>
      </c>
      <c r="B104" s="385" t="s">
        <v>364</v>
      </c>
      <c r="C104" s="180"/>
      <c r="D104" s="180"/>
      <c r="E104" s="163"/>
      <c r="F104" s="418" t="s">
        <v>611</v>
      </c>
    </row>
    <row r="105" spans="1:6" ht="19.5" customHeight="1">
      <c r="A105" s="139" t="s">
        <v>365</v>
      </c>
      <c r="B105" s="385" t="s">
        <v>366</v>
      </c>
      <c r="C105" s="180"/>
      <c r="D105" s="180"/>
      <c r="E105" s="163"/>
      <c r="F105" s="418" t="s">
        <v>612</v>
      </c>
    </row>
    <row r="106" spans="1:6" ht="12" customHeight="1" thickBot="1">
      <c r="A106" s="143" t="s">
        <v>367</v>
      </c>
      <c r="B106" s="386" t="s">
        <v>368</v>
      </c>
      <c r="C106" s="24">
        <v>500</v>
      </c>
      <c r="D106" s="24">
        <v>500</v>
      </c>
      <c r="E106" s="124">
        <v>371</v>
      </c>
      <c r="F106" s="418" t="s">
        <v>613</v>
      </c>
    </row>
    <row r="107" spans="1:6" ht="12" customHeight="1" thickBot="1">
      <c r="A107" s="145" t="s">
        <v>5</v>
      </c>
      <c r="B107" s="148" t="s">
        <v>510</v>
      </c>
      <c r="C107" s="177">
        <v>7078</v>
      </c>
      <c r="D107" s="177">
        <v>6878</v>
      </c>
      <c r="E107" s="160">
        <v>5085</v>
      </c>
      <c r="F107" s="418" t="s">
        <v>614</v>
      </c>
    </row>
    <row r="108" spans="1:6" ht="12" customHeight="1">
      <c r="A108" s="140" t="s">
        <v>68</v>
      </c>
      <c r="B108" s="381" t="s">
        <v>130</v>
      </c>
      <c r="C108" s="179">
        <v>350</v>
      </c>
      <c r="D108" s="179">
        <v>906</v>
      </c>
      <c r="E108" s="162">
        <v>527</v>
      </c>
      <c r="F108" s="418" t="s">
        <v>615</v>
      </c>
    </row>
    <row r="109" spans="1:6" ht="12" customHeight="1">
      <c r="A109" s="140" t="s">
        <v>69</v>
      </c>
      <c r="B109" s="385" t="s">
        <v>370</v>
      </c>
      <c r="C109" s="179"/>
      <c r="D109" s="179"/>
      <c r="E109" s="162"/>
      <c r="F109" s="418" t="s">
        <v>616</v>
      </c>
    </row>
    <row r="110" spans="1:6" ht="15.75">
      <c r="A110" s="140" t="s">
        <v>70</v>
      </c>
      <c r="B110" s="385" t="s">
        <v>113</v>
      </c>
      <c r="C110" s="178">
        <v>6728</v>
      </c>
      <c r="D110" s="178">
        <v>5972</v>
      </c>
      <c r="E110" s="161">
        <v>4558</v>
      </c>
      <c r="F110" s="418" t="s">
        <v>617</v>
      </c>
    </row>
    <row r="111" spans="1:6" ht="12" customHeight="1">
      <c r="A111" s="140" t="s">
        <v>71</v>
      </c>
      <c r="B111" s="385" t="s">
        <v>371</v>
      </c>
      <c r="C111" s="178"/>
      <c r="D111" s="178"/>
      <c r="E111" s="161"/>
      <c r="F111" s="418" t="s">
        <v>618</v>
      </c>
    </row>
    <row r="112" spans="1:6" ht="12" customHeight="1">
      <c r="A112" s="140" t="s">
        <v>72</v>
      </c>
      <c r="B112" s="378" t="s">
        <v>133</v>
      </c>
      <c r="C112" s="178"/>
      <c r="D112" s="178"/>
      <c r="E112" s="161"/>
      <c r="F112" s="418" t="s">
        <v>619</v>
      </c>
    </row>
    <row r="113" spans="1:6" ht="15.75">
      <c r="A113" s="140" t="s">
        <v>78</v>
      </c>
      <c r="B113" s="377" t="s">
        <v>372</v>
      </c>
      <c r="C113" s="178"/>
      <c r="D113" s="178"/>
      <c r="E113" s="161"/>
      <c r="F113" s="418" t="s">
        <v>620</v>
      </c>
    </row>
    <row r="114" spans="1:6" ht="15.75">
      <c r="A114" s="140" t="s">
        <v>80</v>
      </c>
      <c r="B114" s="387" t="s">
        <v>373</v>
      </c>
      <c r="C114" s="178"/>
      <c r="D114" s="178"/>
      <c r="E114" s="161"/>
      <c r="F114" s="418" t="s">
        <v>621</v>
      </c>
    </row>
    <row r="115" spans="1:6" ht="12" customHeight="1">
      <c r="A115" s="140" t="s">
        <v>114</v>
      </c>
      <c r="B115" s="381" t="s">
        <v>360</v>
      </c>
      <c r="C115" s="178"/>
      <c r="D115" s="178"/>
      <c r="E115" s="161"/>
      <c r="F115" s="418" t="s">
        <v>622</v>
      </c>
    </row>
    <row r="116" spans="1:6" ht="12" customHeight="1">
      <c r="A116" s="140" t="s">
        <v>115</v>
      </c>
      <c r="B116" s="381" t="s">
        <v>374</v>
      </c>
      <c r="C116" s="178"/>
      <c r="D116" s="178"/>
      <c r="E116" s="161"/>
      <c r="F116" s="418" t="s">
        <v>623</v>
      </c>
    </row>
    <row r="117" spans="1:6" ht="12" customHeight="1">
      <c r="A117" s="140" t="s">
        <v>116</v>
      </c>
      <c r="B117" s="381" t="s">
        <v>375</v>
      </c>
      <c r="C117" s="178"/>
      <c r="D117" s="178"/>
      <c r="E117" s="161"/>
      <c r="F117" s="418" t="s">
        <v>624</v>
      </c>
    </row>
    <row r="118" spans="1:6" s="205" customFormat="1" ht="12" customHeight="1">
      <c r="A118" s="140" t="s">
        <v>376</v>
      </c>
      <c r="B118" s="381" t="s">
        <v>363</v>
      </c>
      <c r="C118" s="178"/>
      <c r="D118" s="178"/>
      <c r="E118" s="161"/>
      <c r="F118" s="418" t="s">
        <v>625</v>
      </c>
    </row>
    <row r="119" spans="1:6" ht="12" customHeight="1">
      <c r="A119" s="140" t="s">
        <v>377</v>
      </c>
      <c r="B119" s="381" t="s">
        <v>378</v>
      </c>
      <c r="C119" s="178"/>
      <c r="D119" s="178"/>
      <c r="E119" s="161"/>
      <c r="F119" s="418" t="s">
        <v>626</v>
      </c>
    </row>
    <row r="120" spans="1:6" ht="12" customHeight="1" thickBot="1">
      <c r="A120" s="138" t="s">
        <v>379</v>
      </c>
      <c r="B120" s="381" t="s">
        <v>380</v>
      </c>
      <c r="C120" s="180"/>
      <c r="D120" s="180"/>
      <c r="E120" s="163"/>
      <c r="F120" s="418" t="s">
        <v>627</v>
      </c>
    </row>
    <row r="121" spans="1:6" ht="12" customHeight="1" thickBot="1">
      <c r="A121" s="145" t="s">
        <v>6</v>
      </c>
      <c r="B121" s="361" t="s">
        <v>381</v>
      </c>
      <c r="C121" s="177">
        <v>772</v>
      </c>
      <c r="D121" s="177">
        <v>2065</v>
      </c>
      <c r="E121" s="160">
        <f>+E122+E123</f>
        <v>0</v>
      </c>
      <c r="F121" s="418" t="s">
        <v>628</v>
      </c>
    </row>
    <row r="122" spans="1:6" ht="12" customHeight="1">
      <c r="A122" s="140" t="s">
        <v>51</v>
      </c>
      <c r="B122" s="387" t="s">
        <v>43</v>
      </c>
      <c r="C122" s="179">
        <v>772</v>
      </c>
      <c r="D122" s="179">
        <v>2065</v>
      </c>
      <c r="E122" s="162"/>
      <c r="F122" s="418" t="s">
        <v>629</v>
      </c>
    </row>
    <row r="123" spans="1:6" ht="12" customHeight="1" thickBot="1">
      <c r="A123" s="141" t="s">
        <v>52</v>
      </c>
      <c r="B123" s="385" t="s">
        <v>44</v>
      </c>
      <c r="C123" s="180"/>
      <c r="D123" s="180"/>
      <c r="E123" s="163"/>
      <c r="F123" s="418" t="s">
        <v>630</v>
      </c>
    </row>
    <row r="124" spans="1:6" ht="12" customHeight="1" thickBot="1">
      <c r="A124" s="145" t="s">
        <v>7</v>
      </c>
      <c r="B124" s="361" t="s">
        <v>382</v>
      </c>
      <c r="C124" s="177">
        <f>+C91+C107+C121</f>
        <v>24696</v>
      </c>
      <c r="D124" s="177">
        <f>+D91+D107+D121</f>
        <v>29421</v>
      </c>
      <c r="E124" s="160">
        <f>+E91+E107+E121</f>
        <v>22654</v>
      </c>
      <c r="F124" s="418" t="s">
        <v>631</v>
      </c>
    </row>
    <row r="125" spans="1:6" ht="12" customHeight="1" thickBot="1">
      <c r="A125" s="145" t="s">
        <v>8</v>
      </c>
      <c r="B125" s="361" t="s">
        <v>383</v>
      </c>
      <c r="C125" s="177">
        <f>+C126+C127+C128</f>
        <v>0</v>
      </c>
      <c r="D125" s="177">
        <f>+D126+D127+D128</f>
        <v>0</v>
      </c>
      <c r="E125" s="160">
        <f>+E126+E127+E128</f>
        <v>0</v>
      </c>
      <c r="F125" s="418" t="s">
        <v>632</v>
      </c>
    </row>
    <row r="126" spans="1:6" ht="12" customHeight="1">
      <c r="A126" s="140" t="s">
        <v>55</v>
      </c>
      <c r="B126" s="387" t="s">
        <v>511</v>
      </c>
      <c r="C126" s="178"/>
      <c r="D126" s="178"/>
      <c r="E126" s="161"/>
      <c r="F126" s="418" t="s">
        <v>633</v>
      </c>
    </row>
    <row r="127" spans="1:6" ht="12" customHeight="1">
      <c r="A127" s="140" t="s">
        <v>56</v>
      </c>
      <c r="B127" s="387" t="s">
        <v>512</v>
      </c>
      <c r="C127" s="178"/>
      <c r="D127" s="178"/>
      <c r="E127" s="161"/>
      <c r="F127" s="418" t="s">
        <v>634</v>
      </c>
    </row>
    <row r="128" spans="1:6" ht="12" customHeight="1" thickBot="1">
      <c r="A128" s="138" t="s">
        <v>57</v>
      </c>
      <c r="B128" s="388" t="s">
        <v>513</v>
      </c>
      <c r="C128" s="178"/>
      <c r="D128" s="178"/>
      <c r="E128" s="161"/>
      <c r="F128" s="418" t="s">
        <v>635</v>
      </c>
    </row>
    <row r="129" spans="1:6" ht="12" customHeight="1" thickBot="1">
      <c r="A129" s="145" t="s">
        <v>9</v>
      </c>
      <c r="B129" s="361" t="s">
        <v>387</v>
      </c>
      <c r="C129" s="177">
        <f>+C130+C131+C132+C133</f>
        <v>0</v>
      </c>
      <c r="D129" s="177">
        <f>+D130+D131+D132+D133</f>
        <v>0</v>
      </c>
      <c r="E129" s="160">
        <f>+E130+E131+E132+E133</f>
        <v>0</v>
      </c>
      <c r="F129" s="418" t="s">
        <v>636</v>
      </c>
    </row>
    <row r="130" spans="1:6" ht="12" customHeight="1">
      <c r="A130" s="140" t="s">
        <v>58</v>
      </c>
      <c r="B130" s="387" t="s">
        <v>514</v>
      </c>
      <c r="C130" s="178"/>
      <c r="D130" s="178"/>
      <c r="E130" s="161"/>
      <c r="F130" s="418" t="s">
        <v>637</v>
      </c>
    </row>
    <row r="131" spans="1:6" ht="12" customHeight="1">
      <c r="A131" s="140" t="s">
        <v>59</v>
      </c>
      <c r="B131" s="387" t="s">
        <v>515</v>
      </c>
      <c r="C131" s="178"/>
      <c r="D131" s="178"/>
      <c r="E131" s="161"/>
      <c r="F131" s="418" t="s">
        <v>638</v>
      </c>
    </row>
    <row r="132" spans="1:6" ht="12" customHeight="1">
      <c r="A132" s="140" t="s">
        <v>284</v>
      </c>
      <c r="B132" s="387" t="s">
        <v>516</v>
      </c>
      <c r="C132" s="178"/>
      <c r="D132" s="178"/>
      <c r="E132" s="161"/>
      <c r="F132" s="418" t="s">
        <v>639</v>
      </c>
    </row>
    <row r="133" spans="1:6" ht="12" customHeight="1" thickBot="1">
      <c r="A133" s="138" t="s">
        <v>286</v>
      </c>
      <c r="B133" s="388" t="s">
        <v>517</v>
      </c>
      <c r="C133" s="178"/>
      <c r="D133" s="178"/>
      <c r="E133" s="161"/>
      <c r="F133" s="418" t="s">
        <v>640</v>
      </c>
    </row>
    <row r="134" spans="1:6" ht="12" customHeight="1" thickBot="1">
      <c r="A134" s="145" t="s">
        <v>10</v>
      </c>
      <c r="B134" s="361" t="s">
        <v>392</v>
      </c>
      <c r="C134" s="183">
        <f>+C135+C136+C137+C138</f>
        <v>0</v>
      </c>
      <c r="D134" s="183">
        <f>+D135+D136+D137+D138</f>
        <v>0</v>
      </c>
      <c r="E134" s="195">
        <f>+E135+E136+E137+E138</f>
        <v>0</v>
      </c>
      <c r="F134" s="418" t="s">
        <v>641</v>
      </c>
    </row>
    <row r="135" spans="1:6" ht="12" customHeight="1">
      <c r="A135" s="140" t="s">
        <v>60</v>
      </c>
      <c r="B135" s="387" t="s">
        <v>393</v>
      </c>
      <c r="C135" s="178"/>
      <c r="D135" s="178"/>
      <c r="E135" s="161"/>
      <c r="F135" s="418" t="s">
        <v>642</v>
      </c>
    </row>
    <row r="136" spans="1:6" ht="12" customHeight="1">
      <c r="A136" s="140" t="s">
        <v>61</v>
      </c>
      <c r="B136" s="387" t="s">
        <v>394</v>
      </c>
      <c r="C136" s="178"/>
      <c r="D136" s="178"/>
      <c r="E136" s="161"/>
      <c r="F136" s="418" t="s">
        <v>643</v>
      </c>
    </row>
    <row r="137" spans="1:6" ht="12" customHeight="1">
      <c r="A137" s="140" t="s">
        <v>293</v>
      </c>
      <c r="B137" s="387" t="s">
        <v>518</v>
      </c>
      <c r="C137" s="178"/>
      <c r="D137" s="178"/>
      <c r="E137" s="161"/>
      <c r="F137" s="418" t="s">
        <v>644</v>
      </c>
    </row>
    <row r="138" spans="1:6" ht="12" customHeight="1" thickBot="1">
      <c r="A138" s="138" t="s">
        <v>295</v>
      </c>
      <c r="B138" s="388" t="s">
        <v>438</v>
      </c>
      <c r="C138" s="178"/>
      <c r="D138" s="178"/>
      <c r="E138" s="161"/>
      <c r="F138" s="418" t="s">
        <v>645</v>
      </c>
    </row>
    <row r="139" spans="1:9" ht="15" customHeight="1" thickBot="1">
      <c r="A139" s="145" t="s">
        <v>11</v>
      </c>
      <c r="B139" s="361" t="s">
        <v>484</v>
      </c>
      <c r="C139" s="25">
        <f>+C140+C141+C142+C143</f>
        <v>0</v>
      </c>
      <c r="D139" s="25">
        <f>+D140+D141+D142+D143</f>
        <v>0</v>
      </c>
      <c r="E139" s="129">
        <f>+E140+E141+E142+E143</f>
        <v>0</v>
      </c>
      <c r="F139" s="418" t="s">
        <v>646</v>
      </c>
      <c r="G139" s="194"/>
      <c r="H139" s="194"/>
      <c r="I139" s="194"/>
    </row>
    <row r="140" spans="1:6" s="187" customFormat="1" ht="12.75" customHeight="1">
      <c r="A140" s="140" t="s">
        <v>107</v>
      </c>
      <c r="B140" s="387" t="s">
        <v>398</v>
      </c>
      <c r="C140" s="178"/>
      <c r="D140" s="178"/>
      <c r="E140" s="161"/>
      <c r="F140" s="418" t="s">
        <v>647</v>
      </c>
    </row>
    <row r="141" spans="1:6" ht="13.5" customHeight="1">
      <c r="A141" s="140" t="s">
        <v>108</v>
      </c>
      <c r="B141" s="387" t="s">
        <v>399</v>
      </c>
      <c r="C141" s="178"/>
      <c r="D141" s="178"/>
      <c r="E141" s="161"/>
      <c r="F141" s="418" t="s">
        <v>648</v>
      </c>
    </row>
    <row r="142" spans="1:6" ht="13.5" customHeight="1">
      <c r="A142" s="140" t="s">
        <v>132</v>
      </c>
      <c r="B142" s="387" t="s">
        <v>400</v>
      </c>
      <c r="C142" s="178"/>
      <c r="D142" s="178"/>
      <c r="E142" s="161"/>
      <c r="F142" s="418" t="s">
        <v>649</v>
      </c>
    </row>
    <row r="143" spans="1:6" ht="13.5" customHeight="1" thickBot="1">
      <c r="A143" s="140" t="s">
        <v>301</v>
      </c>
      <c r="B143" s="387" t="s">
        <v>401</v>
      </c>
      <c r="C143" s="178"/>
      <c r="D143" s="178"/>
      <c r="E143" s="161"/>
      <c r="F143" s="418" t="s">
        <v>650</v>
      </c>
    </row>
    <row r="144" spans="1:6" ht="12.75" customHeight="1" thickBot="1">
      <c r="A144" s="145" t="s">
        <v>12</v>
      </c>
      <c r="B144" s="361" t="s">
        <v>402</v>
      </c>
      <c r="C144" s="127">
        <f>+C125+C129+C134+C139</f>
        <v>0</v>
      </c>
      <c r="D144" s="127">
        <f>+D125+D129+D134+D139</f>
        <v>0</v>
      </c>
      <c r="E144" s="128">
        <f>+E125+E129+E134+E139</f>
        <v>0</v>
      </c>
      <c r="F144" s="418" t="s">
        <v>651</v>
      </c>
    </row>
    <row r="145" spans="1:6" ht="13.5" customHeight="1" thickBot="1">
      <c r="A145" s="170" t="s">
        <v>13</v>
      </c>
      <c r="B145" s="389" t="s">
        <v>403</v>
      </c>
      <c r="C145" s="127">
        <f>+C124+C144</f>
        <v>24696</v>
      </c>
      <c r="D145" s="127">
        <f>+D124+D144</f>
        <v>29421</v>
      </c>
      <c r="E145" s="128">
        <f>+E124+E144</f>
        <v>22654</v>
      </c>
      <c r="F145" s="418" t="s">
        <v>652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Pula Önkormányzat
2014. ÉVI ZÁRSZÁMADÁSÁNAK PÉNZÜGYI MÉRLEGE&amp;10
&amp;R&amp;"Times New Roman CE,Félkövér dőlt"&amp;11 1. tájékoztató tábla a 6/2015. (V.28.) önkormányzati rendelethez</oddHeader>
  </headerFooter>
  <rowBreaks count="1" manualBreakCount="1">
    <brk id="85" min="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5.875" style="64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6" customFormat="1" ht="15.75" thickBot="1">
      <c r="A1" s="40"/>
      <c r="D1" s="41" t="s">
        <v>47</v>
      </c>
    </row>
    <row r="2" spans="1:4" s="7" customFormat="1" ht="48" customHeight="1" thickBot="1">
      <c r="A2" s="45" t="s">
        <v>2</v>
      </c>
      <c r="B2" s="42" t="s">
        <v>3</v>
      </c>
      <c r="C2" s="42" t="s">
        <v>158</v>
      </c>
      <c r="D2" s="46" t="s">
        <v>159</v>
      </c>
    </row>
    <row r="3" spans="1:4" s="7" customFormat="1" ht="13.5" customHeight="1" thickBot="1">
      <c r="A3" s="47" t="s">
        <v>350</v>
      </c>
      <c r="B3" s="48" t="s">
        <v>351</v>
      </c>
      <c r="C3" s="48" t="s">
        <v>352</v>
      </c>
      <c r="D3" s="49" t="s">
        <v>353</v>
      </c>
    </row>
    <row r="4" spans="1:4" ht="18" customHeight="1">
      <c r="A4" s="50" t="s">
        <v>4</v>
      </c>
      <c r="B4" s="51" t="s">
        <v>160</v>
      </c>
      <c r="C4" s="52"/>
      <c r="D4" s="53"/>
    </row>
    <row r="5" spans="1:4" ht="18" customHeight="1">
      <c r="A5" s="54" t="s">
        <v>5</v>
      </c>
      <c r="B5" s="55" t="s">
        <v>161</v>
      </c>
      <c r="C5" s="56"/>
      <c r="D5" s="57"/>
    </row>
    <row r="6" spans="1:4" ht="18" customHeight="1">
      <c r="A6" s="54" t="s">
        <v>6</v>
      </c>
      <c r="B6" s="55" t="s">
        <v>162</v>
      </c>
      <c r="C6" s="56"/>
      <c r="D6" s="57"/>
    </row>
    <row r="7" spans="1:4" ht="18" customHeight="1">
      <c r="A7" s="54" t="s">
        <v>7</v>
      </c>
      <c r="B7" s="55" t="s">
        <v>163</v>
      </c>
      <c r="C7" s="56"/>
      <c r="D7" s="57"/>
    </row>
    <row r="8" spans="1:4" ht="18" customHeight="1">
      <c r="A8" s="58" t="s">
        <v>8</v>
      </c>
      <c r="B8" s="55" t="s">
        <v>164</v>
      </c>
      <c r="C8" s="56"/>
      <c r="D8" s="57">
        <v>444</v>
      </c>
    </row>
    <row r="9" spans="1:4" ht="18" customHeight="1">
      <c r="A9" s="54" t="s">
        <v>9</v>
      </c>
      <c r="B9" s="55" t="s">
        <v>165</v>
      </c>
      <c r="C9" s="56"/>
      <c r="D9" s="57"/>
    </row>
    <row r="10" spans="1:4" ht="18" customHeight="1">
      <c r="A10" s="58" t="s">
        <v>10</v>
      </c>
      <c r="B10" s="59" t="s">
        <v>166</v>
      </c>
      <c r="C10" s="56"/>
      <c r="D10" s="57"/>
    </row>
    <row r="11" spans="1:4" ht="18" customHeight="1">
      <c r="A11" s="58" t="s">
        <v>11</v>
      </c>
      <c r="B11" s="59" t="s">
        <v>167</v>
      </c>
      <c r="C11" s="56"/>
      <c r="D11" s="57">
        <v>444</v>
      </c>
    </row>
    <row r="12" spans="1:4" ht="18" customHeight="1">
      <c r="A12" s="54" t="s">
        <v>12</v>
      </c>
      <c r="B12" s="59" t="s">
        <v>168</v>
      </c>
      <c r="C12" s="56"/>
      <c r="D12" s="57"/>
    </row>
    <row r="13" spans="1:4" ht="18" customHeight="1">
      <c r="A13" s="58" t="s">
        <v>13</v>
      </c>
      <c r="B13" s="59" t="s">
        <v>169</v>
      </c>
      <c r="C13" s="56"/>
      <c r="D13" s="57"/>
    </row>
    <row r="14" spans="1:4" ht="22.5">
      <c r="A14" s="54" t="s">
        <v>14</v>
      </c>
      <c r="B14" s="59" t="s">
        <v>170</v>
      </c>
      <c r="C14" s="56"/>
      <c r="D14" s="57"/>
    </row>
    <row r="15" spans="1:4" ht="18" customHeight="1">
      <c r="A15" s="58" t="s">
        <v>15</v>
      </c>
      <c r="B15" s="55" t="s">
        <v>171</v>
      </c>
      <c r="C15" s="56"/>
      <c r="D15" s="57"/>
    </row>
    <row r="16" spans="1:4" ht="18" customHeight="1">
      <c r="A16" s="54" t="s">
        <v>16</v>
      </c>
      <c r="B16" s="55" t="s">
        <v>172</v>
      </c>
      <c r="C16" s="56"/>
      <c r="D16" s="57"/>
    </row>
    <row r="17" spans="1:4" ht="18" customHeight="1">
      <c r="A17" s="58" t="s">
        <v>17</v>
      </c>
      <c r="B17" s="55" t="s">
        <v>173</v>
      </c>
      <c r="C17" s="56"/>
      <c r="D17" s="57"/>
    </row>
    <row r="18" spans="1:4" ht="18" customHeight="1">
      <c r="A18" s="54" t="s">
        <v>18</v>
      </c>
      <c r="B18" s="55" t="s">
        <v>174</v>
      </c>
      <c r="C18" s="56"/>
      <c r="D18" s="57"/>
    </row>
    <row r="19" spans="1:4" ht="18" customHeight="1">
      <c r="A19" s="58" t="s">
        <v>19</v>
      </c>
      <c r="B19" s="55" t="s">
        <v>175</v>
      </c>
      <c r="C19" s="56"/>
      <c r="D19" s="57"/>
    </row>
    <row r="20" spans="1:4" ht="18" customHeight="1">
      <c r="A20" s="54" t="s">
        <v>20</v>
      </c>
      <c r="B20" s="43"/>
      <c r="C20" s="56"/>
      <c r="D20" s="57"/>
    </row>
    <row r="21" spans="1:4" ht="18" customHeight="1">
      <c r="A21" s="58" t="s">
        <v>21</v>
      </c>
      <c r="B21" s="43"/>
      <c r="C21" s="56"/>
      <c r="D21" s="57"/>
    </row>
    <row r="22" spans="1:4" ht="18" customHeight="1">
      <c r="A22" s="54" t="s">
        <v>22</v>
      </c>
      <c r="B22" s="43"/>
      <c r="C22" s="56"/>
      <c r="D22" s="57"/>
    </row>
    <row r="23" spans="1:4" ht="18" customHeight="1">
      <c r="A23" s="58" t="s">
        <v>23</v>
      </c>
      <c r="B23" s="43"/>
      <c r="C23" s="56"/>
      <c r="D23" s="57"/>
    </row>
    <row r="24" spans="1:4" ht="18" customHeight="1">
      <c r="A24" s="54" t="s">
        <v>24</v>
      </c>
      <c r="B24" s="43"/>
      <c r="C24" s="56"/>
      <c r="D24" s="57"/>
    </row>
    <row r="25" spans="1:4" ht="18" customHeight="1">
      <c r="A25" s="58" t="s">
        <v>25</v>
      </c>
      <c r="B25" s="43"/>
      <c r="C25" s="56"/>
      <c r="D25" s="57"/>
    </row>
    <row r="26" spans="1:4" ht="18" customHeight="1">
      <c r="A26" s="54" t="s">
        <v>26</v>
      </c>
      <c r="B26" s="43"/>
      <c r="C26" s="56"/>
      <c r="D26" s="57"/>
    </row>
    <row r="27" spans="1:4" ht="18" customHeight="1">
      <c r="A27" s="58" t="s">
        <v>27</v>
      </c>
      <c r="B27" s="43"/>
      <c r="C27" s="56"/>
      <c r="D27" s="57"/>
    </row>
    <row r="28" spans="1:4" ht="18" customHeight="1" thickBot="1">
      <c r="A28" s="60" t="s">
        <v>28</v>
      </c>
      <c r="B28" s="44"/>
      <c r="C28" s="61"/>
      <c r="D28" s="62"/>
    </row>
    <row r="29" spans="1:4" ht="18" customHeight="1" thickBot="1">
      <c r="A29" s="113" t="s">
        <v>29</v>
      </c>
      <c r="B29" s="114" t="s">
        <v>36</v>
      </c>
      <c r="C29" s="115">
        <f>+C4+C5+C6+C7+C8+C15+C16+C17+C18+C19+C20+C21+C22+C23+C24+C25+C26+C27+C28</f>
        <v>0</v>
      </c>
      <c r="D29" s="116">
        <f>+D4+D5+D6+D7+D8+D15+D16+D17+D18+D19+D20+D21+D22+D23+D24+D25+D26+D27+D28</f>
        <v>444</v>
      </c>
    </row>
    <row r="30" spans="1:4" ht="25.5" customHeight="1">
      <c r="A30" s="63"/>
      <c r="B30" s="458" t="s">
        <v>176</v>
      </c>
      <c r="C30" s="458"/>
      <c r="D30" s="458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6/2015. (V.28.)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6.625" style="3" customWidth="1"/>
    <col min="2" max="2" width="32.875" style="3" customWidth="1"/>
    <col min="3" max="3" width="20.875" style="3" customWidth="1"/>
    <col min="4" max="5" width="12.875" style="3" customWidth="1"/>
    <col min="6" max="16384" width="9.375" style="3" customWidth="1"/>
  </cols>
  <sheetData>
    <row r="1" spans="3:5" ht="14.25" thickBot="1">
      <c r="C1" s="65"/>
      <c r="D1" s="65"/>
      <c r="E1" s="65" t="s">
        <v>157</v>
      </c>
    </row>
    <row r="2" spans="1:5" ht="42.75" customHeight="1" thickBot="1">
      <c r="A2" s="66" t="s">
        <v>50</v>
      </c>
      <c r="B2" s="67" t="s">
        <v>177</v>
      </c>
      <c r="C2" s="67" t="s">
        <v>178</v>
      </c>
      <c r="D2" s="68" t="s">
        <v>179</v>
      </c>
      <c r="E2" s="69" t="s">
        <v>180</v>
      </c>
    </row>
    <row r="3" spans="1:5" ht="15.75" customHeight="1">
      <c r="A3" s="70" t="s">
        <v>4</v>
      </c>
      <c r="B3" s="71" t="s">
        <v>678</v>
      </c>
      <c r="C3" s="71" t="s">
        <v>682</v>
      </c>
      <c r="D3" s="72">
        <v>30</v>
      </c>
      <c r="E3" s="73">
        <v>30</v>
      </c>
    </row>
    <row r="4" spans="1:5" ht="15.75" customHeight="1">
      <c r="A4" s="74" t="s">
        <v>5</v>
      </c>
      <c r="B4" s="75" t="s">
        <v>679</v>
      </c>
      <c r="C4" s="75" t="s">
        <v>683</v>
      </c>
      <c r="D4" s="76">
        <v>10</v>
      </c>
      <c r="E4" s="77">
        <v>10</v>
      </c>
    </row>
    <row r="5" spans="1:5" ht="15.75" customHeight="1">
      <c r="A5" s="74" t="s">
        <v>6</v>
      </c>
      <c r="B5" s="75" t="s">
        <v>680</v>
      </c>
      <c r="C5" s="75" t="s">
        <v>680</v>
      </c>
      <c r="D5" s="76">
        <v>100</v>
      </c>
      <c r="E5" s="77">
        <v>100</v>
      </c>
    </row>
    <row r="6" spans="1:5" ht="15.75" customHeight="1">
      <c r="A6" s="74" t="s">
        <v>7</v>
      </c>
      <c r="B6" s="75" t="s">
        <v>681</v>
      </c>
      <c r="C6" s="75" t="s">
        <v>684</v>
      </c>
      <c r="D6" s="76">
        <v>360</v>
      </c>
      <c r="E6" s="77">
        <v>360</v>
      </c>
    </row>
    <row r="7" spans="1:5" ht="15.75" customHeight="1">
      <c r="A7" s="74" t="s">
        <v>8</v>
      </c>
      <c r="B7" s="75"/>
      <c r="C7" s="75"/>
      <c r="D7" s="76"/>
      <c r="E7" s="77"/>
    </row>
    <row r="8" spans="1:5" ht="15.75" customHeight="1">
      <c r="A8" s="74" t="s">
        <v>9</v>
      </c>
      <c r="B8" s="75"/>
      <c r="C8" s="75"/>
      <c r="D8" s="76"/>
      <c r="E8" s="77"/>
    </row>
    <row r="9" spans="1:5" ht="15.75" customHeight="1">
      <c r="A9" s="74" t="s">
        <v>10</v>
      </c>
      <c r="B9" s="75"/>
      <c r="C9" s="75"/>
      <c r="D9" s="76"/>
      <c r="E9" s="77"/>
    </row>
    <row r="10" spans="1:5" ht="15.75" customHeight="1">
      <c r="A10" s="74" t="s">
        <v>11</v>
      </c>
      <c r="B10" s="75"/>
      <c r="C10" s="75"/>
      <c r="D10" s="76"/>
      <c r="E10" s="77"/>
    </row>
    <row r="11" spans="1:5" ht="15.75" customHeight="1">
      <c r="A11" s="74" t="s">
        <v>12</v>
      </c>
      <c r="B11" s="75"/>
      <c r="C11" s="75"/>
      <c r="D11" s="76"/>
      <c r="E11" s="77"/>
    </row>
    <row r="12" spans="1:5" ht="15.75" customHeight="1">
      <c r="A12" s="74" t="s">
        <v>13</v>
      </c>
      <c r="B12" s="75"/>
      <c r="C12" s="75"/>
      <c r="D12" s="76"/>
      <c r="E12" s="77"/>
    </row>
    <row r="13" spans="1:5" ht="15.75" customHeight="1">
      <c r="A13" s="74" t="s">
        <v>14</v>
      </c>
      <c r="B13" s="75"/>
      <c r="C13" s="75"/>
      <c r="D13" s="76"/>
      <c r="E13" s="77"/>
    </row>
    <row r="14" spans="1:5" ht="15.75" customHeight="1">
      <c r="A14" s="74" t="s">
        <v>15</v>
      </c>
      <c r="B14" s="75"/>
      <c r="C14" s="75"/>
      <c r="D14" s="76"/>
      <c r="E14" s="77"/>
    </row>
    <row r="15" spans="1:5" ht="15.75" customHeight="1">
      <c r="A15" s="74" t="s">
        <v>16</v>
      </c>
      <c r="B15" s="75"/>
      <c r="C15" s="75"/>
      <c r="D15" s="76"/>
      <c r="E15" s="77"/>
    </row>
    <row r="16" spans="1:5" ht="15.75" customHeight="1">
      <c r="A16" s="74" t="s">
        <v>17</v>
      </c>
      <c r="B16" s="75"/>
      <c r="C16" s="75"/>
      <c r="D16" s="76"/>
      <c r="E16" s="77"/>
    </row>
    <row r="17" spans="1:5" ht="15.75" customHeight="1">
      <c r="A17" s="74" t="s">
        <v>18</v>
      </c>
      <c r="B17" s="75"/>
      <c r="C17" s="75"/>
      <c r="D17" s="76"/>
      <c r="E17" s="77"/>
    </row>
    <row r="18" spans="1:5" ht="15.75" customHeight="1">
      <c r="A18" s="74" t="s">
        <v>19</v>
      </c>
      <c r="B18" s="75"/>
      <c r="C18" s="75"/>
      <c r="D18" s="76"/>
      <c r="E18" s="77"/>
    </row>
    <row r="19" spans="1:5" ht="15.75" customHeight="1">
      <c r="A19" s="74" t="s">
        <v>20</v>
      </c>
      <c r="B19" s="75"/>
      <c r="C19" s="75"/>
      <c r="D19" s="76"/>
      <c r="E19" s="77"/>
    </row>
    <row r="20" spans="1:5" ht="15.75" customHeight="1">
      <c r="A20" s="74" t="s">
        <v>21</v>
      </c>
      <c r="B20" s="75"/>
      <c r="C20" s="75"/>
      <c r="D20" s="76"/>
      <c r="E20" s="77"/>
    </row>
    <row r="21" spans="1:5" ht="15.75" customHeight="1">
      <c r="A21" s="74" t="s">
        <v>22</v>
      </c>
      <c r="B21" s="75"/>
      <c r="C21" s="75"/>
      <c r="D21" s="76"/>
      <c r="E21" s="77"/>
    </row>
    <row r="22" spans="1:5" ht="15.75" customHeight="1">
      <c r="A22" s="74" t="s">
        <v>23</v>
      </c>
      <c r="B22" s="75"/>
      <c r="C22" s="75"/>
      <c r="D22" s="76"/>
      <c r="E22" s="77"/>
    </row>
    <row r="23" spans="1:5" ht="15.75" customHeight="1">
      <c r="A23" s="74" t="s">
        <v>24</v>
      </c>
      <c r="B23" s="75"/>
      <c r="C23" s="75"/>
      <c r="D23" s="76"/>
      <c r="E23" s="77"/>
    </row>
    <row r="24" spans="1:5" ht="15.75" customHeight="1">
      <c r="A24" s="74" t="s">
        <v>25</v>
      </c>
      <c r="B24" s="75"/>
      <c r="C24" s="75"/>
      <c r="D24" s="76"/>
      <c r="E24" s="77"/>
    </row>
    <row r="25" spans="1:5" ht="15.75" customHeight="1">
      <c r="A25" s="74" t="s">
        <v>26</v>
      </c>
      <c r="B25" s="75"/>
      <c r="C25" s="75"/>
      <c r="D25" s="76"/>
      <c r="E25" s="77"/>
    </row>
    <row r="26" spans="1:5" ht="15.75" customHeight="1">
      <c r="A26" s="74" t="s">
        <v>27</v>
      </c>
      <c r="B26" s="75"/>
      <c r="C26" s="75"/>
      <c r="D26" s="76"/>
      <c r="E26" s="77"/>
    </row>
    <row r="27" spans="1:5" ht="15.75" customHeight="1">
      <c r="A27" s="74" t="s">
        <v>28</v>
      </c>
      <c r="B27" s="75"/>
      <c r="C27" s="75"/>
      <c r="D27" s="76"/>
      <c r="E27" s="77"/>
    </row>
    <row r="28" spans="1:5" ht="15.75" customHeight="1">
      <c r="A28" s="74" t="s">
        <v>29</v>
      </c>
      <c r="B28" s="75"/>
      <c r="C28" s="75"/>
      <c r="D28" s="76"/>
      <c r="E28" s="77"/>
    </row>
    <row r="29" spans="1:5" ht="15.75" customHeight="1">
      <c r="A29" s="74" t="s">
        <v>30</v>
      </c>
      <c r="B29" s="75"/>
      <c r="C29" s="75"/>
      <c r="D29" s="76"/>
      <c r="E29" s="77"/>
    </row>
    <row r="30" spans="1:5" ht="15.75" customHeight="1">
      <c r="A30" s="74" t="s">
        <v>31</v>
      </c>
      <c r="B30" s="75"/>
      <c r="C30" s="75"/>
      <c r="D30" s="76"/>
      <c r="E30" s="77"/>
    </row>
    <row r="31" spans="1:5" ht="15.75" customHeight="1">
      <c r="A31" s="74" t="s">
        <v>32</v>
      </c>
      <c r="B31" s="75"/>
      <c r="C31" s="75"/>
      <c r="D31" s="76"/>
      <c r="E31" s="77"/>
    </row>
    <row r="32" spans="1:5" ht="15.75" customHeight="1">
      <c r="A32" s="74" t="s">
        <v>81</v>
      </c>
      <c r="B32" s="75"/>
      <c r="C32" s="75"/>
      <c r="D32" s="76"/>
      <c r="E32" s="77"/>
    </row>
    <row r="33" spans="1:5" ht="15.75" customHeight="1">
      <c r="A33" s="74" t="s">
        <v>156</v>
      </c>
      <c r="B33" s="75"/>
      <c r="C33" s="75"/>
      <c r="D33" s="76"/>
      <c r="E33" s="77"/>
    </row>
    <row r="34" spans="1:5" ht="15.75" customHeight="1">
      <c r="A34" s="74" t="s">
        <v>181</v>
      </c>
      <c r="B34" s="75"/>
      <c r="C34" s="75"/>
      <c r="D34" s="76"/>
      <c r="E34" s="77"/>
    </row>
    <row r="35" spans="1:5" ht="15.75" customHeight="1" thickBot="1">
      <c r="A35" s="78" t="s">
        <v>182</v>
      </c>
      <c r="B35" s="79"/>
      <c r="C35" s="79"/>
      <c r="D35" s="80"/>
      <c r="E35" s="81"/>
    </row>
    <row r="36" spans="1:5" ht="15.75" customHeight="1" thickBot="1">
      <c r="A36" s="459" t="s">
        <v>36</v>
      </c>
      <c r="B36" s="460"/>
      <c r="C36" s="82"/>
      <c r="D36" s="83">
        <f>SUM(D3:D35)</f>
        <v>500</v>
      </c>
      <c r="E36" s="84">
        <f>SUM(E3:E35)</f>
        <v>500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6/2015. (V.28.)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120" zoomScaleNormal="142" zoomScaleSheetLayoutView="120" workbookViewId="0" topLeftCell="A55">
      <selection activeCell="D15" sqref="D15"/>
    </sheetView>
  </sheetViews>
  <sheetFormatPr defaultColWidth="12.00390625" defaultRowHeight="12.75"/>
  <cols>
    <col min="1" max="1" width="67.125" style="390" customWidth="1"/>
    <col min="2" max="2" width="6.125" style="391" customWidth="1"/>
    <col min="3" max="4" width="12.125" style="390" customWidth="1"/>
    <col min="5" max="5" width="12.125" style="415" customWidth="1"/>
    <col min="6" max="16384" width="12.00390625" style="390" customWidth="1"/>
  </cols>
  <sheetData>
    <row r="1" spans="1:5" ht="49.5" customHeight="1">
      <c r="A1" s="468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469"/>
      <c r="C1" s="469"/>
      <c r="D1" s="469"/>
      <c r="E1" s="469"/>
    </row>
    <row r="2" spans="3:5" ht="16.5" thickBot="1">
      <c r="C2" s="462" t="s">
        <v>183</v>
      </c>
      <c r="D2" s="462"/>
      <c r="E2" s="462"/>
    </row>
    <row r="3" spans="1:5" ht="15.75" customHeight="1">
      <c r="A3" s="463" t="s">
        <v>184</v>
      </c>
      <c r="B3" s="472" t="s">
        <v>185</v>
      </c>
      <c r="C3" s="466" t="s">
        <v>186</v>
      </c>
      <c r="D3" s="466" t="s">
        <v>187</v>
      </c>
      <c r="E3" s="475" t="s">
        <v>188</v>
      </c>
    </row>
    <row r="4" spans="1:5" ht="11.25" customHeight="1">
      <c r="A4" s="464"/>
      <c r="B4" s="473"/>
      <c r="C4" s="467"/>
      <c r="D4" s="467"/>
      <c r="E4" s="476"/>
    </row>
    <row r="5" spans="1:5" ht="15.75">
      <c r="A5" s="465"/>
      <c r="B5" s="474"/>
      <c r="C5" s="470" t="s">
        <v>189</v>
      </c>
      <c r="D5" s="470"/>
      <c r="E5" s="471"/>
    </row>
    <row r="6" spans="1:5" s="395" customFormat="1" ht="16.5" thickBot="1">
      <c r="A6" s="392" t="s">
        <v>581</v>
      </c>
      <c r="B6" s="393" t="s">
        <v>351</v>
      </c>
      <c r="C6" s="393" t="s">
        <v>352</v>
      </c>
      <c r="D6" s="393" t="s">
        <v>353</v>
      </c>
      <c r="E6" s="394" t="s">
        <v>354</v>
      </c>
    </row>
    <row r="7" spans="1:5" s="400" customFormat="1" ht="15.75">
      <c r="A7" s="396" t="s">
        <v>519</v>
      </c>
      <c r="B7" s="397" t="s">
        <v>190</v>
      </c>
      <c r="C7" s="398"/>
      <c r="D7" s="398">
        <v>3408</v>
      </c>
      <c r="E7" s="399"/>
    </row>
    <row r="8" spans="1:5" s="400" customFormat="1" ht="15.75">
      <c r="A8" s="401" t="s">
        <v>520</v>
      </c>
      <c r="B8" s="88" t="s">
        <v>191</v>
      </c>
      <c r="C8" s="402">
        <f>+C9+C14+C19+C24+C29</f>
        <v>0</v>
      </c>
      <c r="D8" s="402">
        <f>+D9+D14+D19+D24+D29</f>
        <v>178083</v>
      </c>
      <c r="E8" s="403">
        <f>+E9+E14+E19+E24+E29</f>
        <v>145715</v>
      </c>
    </row>
    <row r="9" spans="1:5" s="400" customFormat="1" ht="15.75">
      <c r="A9" s="401" t="s">
        <v>521</v>
      </c>
      <c r="B9" s="88" t="s">
        <v>192</v>
      </c>
      <c r="C9" s="402">
        <f>+C10+C11+C12+C13</f>
        <v>0</v>
      </c>
      <c r="D9" s="402">
        <v>145312</v>
      </c>
      <c r="E9" s="403">
        <v>145312</v>
      </c>
    </row>
    <row r="10" spans="1:5" s="400" customFormat="1" ht="15.75">
      <c r="A10" s="404" t="s">
        <v>522</v>
      </c>
      <c r="B10" s="88" t="s">
        <v>193</v>
      </c>
      <c r="C10" s="87"/>
      <c r="D10" s="87"/>
      <c r="E10" s="405"/>
    </row>
    <row r="11" spans="1:5" s="400" customFormat="1" ht="26.25" customHeight="1">
      <c r="A11" s="404" t="s">
        <v>523</v>
      </c>
      <c r="B11" s="88" t="s">
        <v>194</v>
      </c>
      <c r="C11" s="85"/>
      <c r="D11" s="85"/>
      <c r="E11" s="86"/>
    </row>
    <row r="12" spans="1:5" s="400" customFormat="1" ht="22.5">
      <c r="A12" s="404" t="s">
        <v>524</v>
      </c>
      <c r="B12" s="88" t="s">
        <v>195</v>
      </c>
      <c r="C12" s="85"/>
      <c r="D12" s="85"/>
      <c r="E12" s="86"/>
    </row>
    <row r="13" spans="1:5" s="400" customFormat="1" ht="15.75">
      <c r="A13" s="404" t="s">
        <v>525</v>
      </c>
      <c r="B13" s="88" t="s">
        <v>196</v>
      </c>
      <c r="C13" s="85"/>
      <c r="D13" s="85"/>
      <c r="E13" s="86"/>
    </row>
    <row r="14" spans="1:5" s="400" customFormat="1" ht="15.75">
      <c r="A14" s="401" t="s">
        <v>526</v>
      </c>
      <c r="B14" s="88" t="s">
        <v>197</v>
      </c>
      <c r="C14" s="406">
        <f>+C15+C16+C17+C18</f>
        <v>0</v>
      </c>
      <c r="D14" s="406">
        <v>32771</v>
      </c>
      <c r="E14" s="407">
        <v>403</v>
      </c>
    </row>
    <row r="15" spans="1:5" s="400" customFormat="1" ht="15.75">
      <c r="A15" s="404" t="s">
        <v>527</v>
      </c>
      <c r="B15" s="88" t="s">
        <v>198</v>
      </c>
      <c r="C15" s="85"/>
      <c r="D15" s="85"/>
      <c r="E15" s="86"/>
    </row>
    <row r="16" spans="1:5" s="400" customFormat="1" ht="22.5">
      <c r="A16" s="404" t="s">
        <v>528</v>
      </c>
      <c r="B16" s="88" t="s">
        <v>13</v>
      </c>
      <c r="C16" s="85"/>
      <c r="D16" s="85"/>
      <c r="E16" s="86"/>
    </row>
    <row r="17" spans="1:5" s="400" customFormat="1" ht="15.75">
      <c r="A17" s="404" t="s">
        <v>529</v>
      </c>
      <c r="B17" s="88" t="s">
        <v>14</v>
      </c>
      <c r="C17" s="85"/>
      <c r="D17" s="85"/>
      <c r="E17" s="86"/>
    </row>
    <row r="18" spans="1:5" s="400" customFormat="1" ht="15.75">
      <c r="A18" s="404" t="s">
        <v>530</v>
      </c>
      <c r="B18" s="88" t="s">
        <v>15</v>
      </c>
      <c r="C18" s="85"/>
      <c r="D18" s="85"/>
      <c r="E18" s="86"/>
    </row>
    <row r="19" spans="1:5" s="400" customFormat="1" ht="15.75">
      <c r="A19" s="401" t="s">
        <v>531</v>
      </c>
      <c r="B19" s="88" t="s">
        <v>16</v>
      </c>
      <c r="C19" s="406">
        <f>+C20+C21+C22+C23</f>
        <v>0</v>
      </c>
      <c r="D19" s="406">
        <f>+D20+D21+D22+D23</f>
        <v>0</v>
      </c>
      <c r="E19" s="407">
        <f>+E20+E21+E22+E23</f>
        <v>0</v>
      </c>
    </row>
    <row r="20" spans="1:5" s="400" customFormat="1" ht="15.75">
      <c r="A20" s="404" t="s">
        <v>532</v>
      </c>
      <c r="B20" s="88" t="s">
        <v>17</v>
      </c>
      <c r="C20" s="85"/>
      <c r="D20" s="85"/>
      <c r="E20" s="86"/>
    </row>
    <row r="21" spans="1:5" s="400" customFormat="1" ht="15.75">
      <c r="A21" s="404" t="s">
        <v>533</v>
      </c>
      <c r="B21" s="88" t="s">
        <v>18</v>
      </c>
      <c r="C21" s="85"/>
      <c r="D21" s="85"/>
      <c r="E21" s="86"/>
    </row>
    <row r="22" spans="1:5" s="400" customFormat="1" ht="15.75">
      <c r="A22" s="404" t="s">
        <v>534</v>
      </c>
      <c r="B22" s="88" t="s">
        <v>19</v>
      </c>
      <c r="C22" s="85"/>
      <c r="D22" s="85"/>
      <c r="E22" s="86"/>
    </row>
    <row r="23" spans="1:5" s="400" customFormat="1" ht="15.75">
      <c r="A23" s="404" t="s">
        <v>535</v>
      </c>
      <c r="B23" s="88" t="s">
        <v>20</v>
      </c>
      <c r="C23" s="85"/>
      <c r="D23" s="85"/>
      <c r="E23" s="86"/>
    </row>
    <row r="24" spans="1:5" s="400" customFormat="1" ht="15.75">
      <c r="A24" s="401" t="s">
        <v>536</v>
      </c>
      <c r="B24" s="88" t="s">
        <v>21</v>
      </c>
      <c r="C24" s="406">
        <f>+C25+C26+C27+C28</f>
        <v>0</v>
      </c>
      <c r="D24" s="406">
        <f>+D25+D26+D27+D28</f>
        <v>0</v>
      </c>
      <c r="E24" s="407">
        <f>+E25+E26+E27+E28</f>
        <v>0</v>
      </c>
    </row>
    <row r="25" spans="1:5" s="400" customFormat="1" ht="15.75">
      <c r="A25" s="404" t="s">
        <v>537</v>
      </c>
      <c r="B25" s="88" t="s">
        <v>22</v>
      </c>
      <c r="C25" s="85"/>
      <c r="D25" s="85"/>
      <c r="E25" s="86"/>
    </row>
    <row r="26" spans="1:5" s="400" customFormat="1" ht="15.75">
      <c r="A26" s="404" t="s">
        <v>538</v>
      </c>
      <c r="B26" s="88" t="s">
        <v>23</v>
      </c>
      <c r="C26" s="85"/>
      <c r="D26" s="85"/>
      <c r="E26" s="86"/>
    </row>
    <row r="27" spans="1:5" s="400" customFormat="1" ht="15.75">
      <c r="A27" s="404" t="s">
        <v>539</v>
      </c>
      <c r="B27" s="88" t="s">
        <v>24</v>
      </c>
      <c r="C27" s="85"/>
      <c r="D27" s="85"/>
      <c r="E27" s="86"/>
    </row>
    <row r="28" spans="1:5" s="400" customFormat="1" ht="15.75">
      <c r="A28" s="404" t="s">
        <v>540</v>
      </c>
      <c r="B28" s="88" t="s">
        <v>25</v>
      </c>
      <c r="C28" s="85"/>
      <c r="D28" s="85"/>
      <c r="E28" s="86"/>
    </row>
    <row r="29" spans="1:5" s="400" customFormat="1" ht="15.75">
      <c r="A29" s="401" t="s">
        <v>541</v>
      </c>
      <c r="B29" s="88" t="s">
        <v>26</v>
      </c>
      <c r="C29" s="406">
        <f>+C30+C31+C32+C33</f>
        <v>0</v>
      </c>
      <c r="D29" s="406">
        <f>+D30+D31+D32+D33</f>
        <v>0</v>
      </c>
      <c r="E29" s="407">
        <f>+E30+E31+E32+E33</f>
        <v>0</v>
      </c>
    </row>
    <row r="30" spans="1:5" s="400" customFormat="1" ht="15.75">
      <c r="A30" s="404" t="s">
        <v>542</v>
      </c>
      <c r="B30" s="88" t="s">
        <v>27</v>
      </c>
      <c r="C30" s="85"/>
      <c r="D30" s="85"/>
      <c r="E30" s="86"/>
    </row>
    <row r="31" spans="1:5" s="400" customFormat="1" ht="22.5">
      <c r="A31" s="404" t="s">
        <v>543</v>
      </c>
      <c r="B31" s="88" t="s">
        <v>28</v>
      </c>
      <c r="C31" s="85"/>
      <c r="D31" s="85"/>
      <c r="E31" s="86"/>
    </row>
    <row r="32" spans="1:5" s="400" customFormat="1" ht="15.75">
      <c r="A32" s="404" t="s">
        <v>544</v>
      </c>
      <c r="B32" s="88" t="s">
        <v>29</v>
      </c>
      <c r="C32" s="85"/>
      <c r="D32" s="85"/>
      <c r="E32" s="86"/>
    </row>
    <row r="33" spans="1:5" s="400" customFormat="1" ht="15.75">
      <c r="A33" s="404" t="s">
        <v>545</v>
      </c>
      <c r="B33" s="88" t="s">
        <v>30</v>
      </c>
      <c r="C33" s="85"/>
      <c r="D33" s="85"/>
      <c r="E33" s="86"/>
    </row>
    <row r="34" spans="1:5" s="400" customFormat="1" ht="15.75">
      <c r="A34" s="401" t="s">
        <v>546</v>
      </c>
      <c r="B34" s="88" t="s">
        <v>31</v>
      </c>
      <c r="C34" s="406">
        <f>+C35+C40+C45</f>
        <v>0</v>
      </c>
      <c r="D34" s="406">
        <f>+D35+D40+D45</f>
        <v>0</v>
      </c>
      <c r="E34" s="407">
        <f>+E35+E40+E45</f>
        <v>0</v>
      </c>
    </row>
    <row r="35" spans="1:5" s="400" customFormat="1" ht="15.75">
      <c r="A35" s="401" t="s">
        <v>547</v>
      </c>
      <c r="B35" s="88" t="s">
        <v>32</v>
      </c>
      <c r="C35" s="406">
        <f>+C36+C37+C38+C39</f>
        <v>0</v>
      </c>
      <c r="D35" s="406">
        <f>+D36+D37+D38+D39</f>
        <v>0</v>
      </c>
      <c r="E35" s="407">
        <f>+E36+E37+E38+E39</f>
        <v>0</v>
      </c>
    </row>
    <row r="36" spans="1:5" s="400" customFormat="1" ht="15.75">
      <c r="A36" s="404" t="s">
        <v>548</v>
      </c>
      <c r="B36" s="88" t="s">
        <v>81</v>
      </c>
      <c r="C36" s="85"/>
      <c r="D36" s="85"/>
      <c r="E36" s="86"/>
    </row>
    <row r="37" spans="1:5" s="400" customFormat="1" ht="15.75">
      <c r="A37" s="404" t="s">
        <v>549</v>
      </c>
      <c r="B37" s="88" t="s">
        <v>156</v>
      </c>
      <c r="C37" s="85"/>
      <c r="D37" s="85"/>
      <c r="E37" s="86"/>
    </row>
    <row r="38" spans="1:5" s="400" customFormat="1" ht="15.75">
      <c r="A38" s="404" t="s">
        <v>550</v>
      </c>
      <c r="B38" s="88" t="s">
        <v>181</v>
      </c>
      <c r="C38" s="85"/>
      <c r="D38" s="85"/>
      <c r="E38" s="86"/>
    </row>
    <row r="39" spans="1:5" s="400" customFormat="1" ht="15.75">
      <c r="A39" s="404" t="s">
        <v>551</v>
      </c>
      <c r="B39" s="88" t="s">
        <v>182</v>
      </c>
      <c r="C39" s="85"/>
      <c r="D39" s="85"/>
      <c r="E39" s="86"/>
    </row>
    <row r="40" spans="1:5" s="400" customFormat="1" ht="15.75">
      <c r="A40" s="401" t="s">
        <v>552</v>
      </c>
      <c r="B40" s="88" t="s">
        <v>199</v>
      </c>
      <c r="C40" s="406">
        <f>+C41+C42+C43+C44</f>
        <v>0</v>
      </c>
      <c r="D40" s="406">
        <f>+D41+D42+D43+D44</f>
        <v>0</v>
      </c>
      <c r="E40" s="407">
        <f>+E41+E42+E43+E44</f>
        <v>0</v>
      </c>
    </row>
    <row r="41" spans="1:5" s="400" customFormat="1" ht="15.75">
      <c r="A41" s="404" t="s">
        <v>553</v>
      </c>
      <c r="B41" s="88" t="s">
        <v>200</v>
      </c>
      <c r="C41" s="85"/>
      <c r="D41" s="85"/>
      <c r="E41" s="86"/>
    </row>
    <row r="42" spans="1:5" s="400" customFormat="1" ht="22.5">
      <c r="A42" s="404" t="s">
        <v>554</v>
      </c>
      <c r="B42" s="88" t="s">
        <v>201</v>
      </c>
      <c r="C42" s="85"/>
      <c r="D42" s="85"/>
      <c r="E42" s="86"/>
    </row>
    <row r="43" spans="1:5" s="400" customFormat="1" ht="15.75">
      <c r="A43" s="404" t="s">
        <v>555</v>
      </c>
      <c r="B43" s="88" t="s">
        <v>202</v>
      </c>
      <c r="C43" s="85"/>
      <c r="D43" s="85"/>
      <c r="E43" s="86"/>
    </row>
    <row r="44" spans="1:5" s="400" customFormat="1" ht="15.75">
      <c r="A44" s="404" t="s">
        <v>556</v>
      </c>
      <c r="B44" s="88" t="s">
        <v>203</v>
      </c>
      <c r="C44" s="85"/>
      <c r="D44" s="85"/>
      <c r="E44" s="86"/>
    </row>
    <row r="45" spans="1:5" s="400" customFormat="1" ht="15.75">
      <c r="A45" s="401" t="s">
        <v>557</v>
      </c>
      <c r="B45" s="88" t="s">
        <v>204</v>
      </c>
      <c r="C45" s="406">
        <f>+C46+C47+C48+C49</f>
        <v>0</v>
      </c>
      <c r="D45" s="406">
        <f>+D46+D47+D48+D49</f>
        <v>0</v>
      </c>
      <c r="E45" s="407">
        <f>+E46+E47+E48+E49</f>
        <v>0</v>
      </c>
    </row>
    <row r="46" spans="1:5" s="400" customFormat="1" ht="15.75">
      <c r="A46" s="404" t="s">
        <v>558</v>
      </c>
      <c r="B46" s="88" t="s">
        <v>205</v>
      </c>
      <c r="C46" s="85"/>
      <c r="D46" s="85"/>
      <c r="E46" s="86"/>
    </row>
    <row r="47" spans="1:5" s="400" customFormat="1" ht="22.5">
      <c r="A47" s="404" t="s">
        <v>559</v>
      </c>
      <c r="B47" s="88" t="s">
        <v>206</v>
      </c>
      <c r="C47" s="85"/>
      <c r="D47" s="85"/>
      <c r="E47" s="86"/>
    </row>
    <row r="48" spans="1:5" s="400" customFormat="1" ht="15.75">
      <c r="A48" s="404" t="s">
        <v>560</v>
      </c>
      <c r="B48" s="88" t="s">
        <v>207</v>
      </c>
      <c r="C48" s="85"/>
      <c r="D48" s="85"/>
      <c r="E48" s="86"/>
    </row>
    <row r="49" spans="1:5" s="400" customFormat="1" ht="15.75">
      <c r="A49" s="404" t="s">
        <v>561</v>
      </c>
      <c r="B49" s="88" t="s">
        <v>208</v>
      </c>
      <c r="C49" s="85"/>
      <c r="D49" s="85"/>
      <c r="E49" s="86"/>
    </row>
    <row r="50" spans="1:5" s="400" customFormat="1" ht="15.75">
      <c r="A50" s="401" t="s">
        <v>562</v>
      </c>
      <c r="B50" s="88" t="s">
        <v>209</v>
      </c>
      <c r="C50" s="85"/>
      <c r="D50" s="85"/>
      <c r="E50" s="86"/>
    </row>
    <row r="51" spans="1:5" s="400" customFormat="1" ht="21">
      <c r="A51" s="401" t="s">
        <v>563</v>
      </c>
      <c r="B51" s="88" t="s">
        <v>210</v>
      </c>
      <c r="C51" s="406">
        <f>+C7+C8+C34+C50</f>
        <v>0</v>
      </c>
      <c r="D51" s="406">
        <f>+D7+D8+D34+D50</f>
        <v>181491</v>
      </c>
      <c r="E51" s="407">
        <f>+E7+E8+E34+E50</f>
        <v>145715</v>
      </c>
    </row>
    <row r="52" spans="1:5" s="400" customFormat="1" ht="15.75">
      <c r="A52" s="401" t="s">
        <v>564</v>
      </c>
      <c r="B52" s="88" t="s">
        <v>211</v>
      </c>
      <c r="C52" s="85"/>
      <c r="D52" s="85"/>
      <c r="E52" s="86"/>
    </row>
    <row r="53" spans="1:5" s="400" customFormat="1" ht="15.75">
      <c r="A53" s="401" t="s">
        <v>565</v>
      </c>
      <c r="B53" s="88" t="s">
        <v>212</v>
      </c>
      <c r="C53" s="85"/>
      <c r="D53" s="85"/>
      <c r="E53" s="86"/>
    </row>
    <row r="54" spans="1:5" s="400" customFormat="1" ht="15.75">
      <c r="A54" s="401" t="s">
        <v>566</v>
      </c>
      <c r="B54" s="88" t="s">
        <v>213</v>
      </c>
      <c r="C54" s="406">
        <f>+C52+C53</f>
        <v>0</v>
      </c>
      <c r="D54" s="406">
        <f>+D52+D53</f>
        <v>0</v>
      </c>
      <c r="E54" s="407">
        <f>+E52+E53</f>
        <v>0</v>
      </c>
    </row>
    <row r="55" spans="1:5" s="400" customFormat="1" ht="15.75">
      <c r="A55" s="401" t="s">
        <v>567</v>
      </c>
      <c r="B55" s="88" t="s">
        <v>214</v>
      </c>
      <c r="C55" s="85"/>
      <c r="D55" s="85"/>
      <c r="E55" s="86"/>
    </row>
    <row r="56" spans="1:5" s="400" customFormat="1" ht="15.75">
      <c r="A56" s="401" t="s">
        <v>568</v>
      </c>
      <c r="B56" s="88" t="s">
        <v>215</v>
      </c>
      <c r="C56" s="85"/>
      <c r="D56" s="85"/>
      <c r="E56" s="86"/>
    </row>
    <row r="57" spans="1:5" s="400" customFormat="1" ht="15.75">
      <c r="A57" s="401" t="s">
        <v>569</v>
      </c>
      <c r="B57" s="88" t="s">
        <v>216</v>
      </c>
      <c r="C57" s="85"/>
      <c r="D57" s="85"/>
      <c r="E57" s="86"/>
    </row>
    <row r="58" spans="1:5" s="400" customFormat="1" ht="15.75">
      <c r="A58" s="401" t="s">
        <v>570</v>
      </c>
      <c r="B58" s="88" t="s">
        <v>217</v>
      </c>
      <c r="C58" s="85"/>
      <c r="D58" s="85"/>
      <c r="E58" s="86"/>
    </row>
    <row r="59" spans="1:5" s="400" customFormat="1" ht="15.75">
      <c r="A59" s="401" t="s">
        <v>571</v>
      </c>
      <c r="B59" s="88" t="s">
        <v>218</v>
      </c>
      <c r="C59" s="406">
        <f>+C55+C56+C57+C58</f>
        <v>0</v>
      </c>
      <c r="D59" s="406">
        <f>+D55+D56+D57+D58</f>
        <v>0</v>
      </c>
      <c r="E59" s="407">
        <f>+E55+E56+E57+E58</f>
        <v>0</v>
      </c>
    </row>
    <row r="60" spans="1:5" s="400" customFormat="1" ht="15.75">
      <c r="A60" s="401" t="s">
        <v>572</v>
      </c>
      <c r="B60" s="88" t="s">
        <v>219</v>
      </c>
      <c r="C60" s="85"/>
      <c r="D60" s="85"/>
      <c r="E60" s="86"/>
    </row>
    <row r="61" spans="1:5" s="400" customFormat="1" ht="15.75">
      <c r="A61" s="401" t="s">
        <v>573</v>
      </c>
      <c r="B61" s="88" t="s">
        <v>220</v>
      </c>
      <c r="C61" s="85"/>
      <c r="D61" s="85"/>
      <c r="E61" s="86"/>
    </row>
    <row r="62" spans="1:5" s="400" customFormat="1" ht="15.75">
      <c r="A62" s="401" t="s">
        <v>574</v>
      </c>
      <c r="B62" s="88" t="s">
        <v>221</v>
      </c>
      <c r="C62" s="85"/>
      <c r="D62" s="85"/>
      <c r="E62" s="86"/>
    </row>
    <row r="63" spans="1:5" s="400" customFormat="1" ht="15.75">
      <c r="A63" s="401" t="s">
        <v>575</v>
      </c>
      <c r="B63" s="88" t="s">
        <v>222</v>
      </c>
      <c r="C63" s="406">
        <f>+C60+C61+C62</f>
        <v>0</v>
      </c>
      <c r="D63" s="406">
        <f>+D60+D61+D62</f>
        <v>0</v>
      </c>
      <c r="E63" s="407">
        <f>+E60+E61+E62</f>
        <v>0</v>
      </c>
    </row>
    <row r="64" spans="1:5" s="400" customFormat="1" ht="15.75">
      <c r="A64" s="401" t="s">
        <v>576</v>
      </c>
      <c r="B64" s="88" t="s">
        <v>223</v>
      </c>
      <c r="C64" s="85"/>
      <c r="D64" s="85"/>
      <c r="E64" s="86"/>
    </row>
    <row r="65" spans="1:5" s="400" customFormat="1" ht="21">
      <c r="A65" s="401" t="s">
        <v>577</v>
      </c>
      <c r="B65" s="88" t="s">
        <v>224</v>
      </c>
      <c r="C65" s="85"/>
      <c r="D65" s="85"/>
      <c r="E65" s="86"/>
    </row>
    <row r="66" spans="1:5" s="400" customFormat="1" ht="15.75">
      <c r="A66" s="401" t="s">
        <v>578</v>
      </c>
      <c r="B66" s="88" t="s">
        <v>225</v>
      </c>
      <c r="C66" s="406">
        <f>+C64+C65</f>
        <v>0</v>
      </c>
      <c r="D66" s="406">
        <f>+D64+D65</f>
        <v>0</v>
      </c>
      <c r="E66" s="407">
        <f>+E64+E65</f>
        <v>0</v>
      </c>
    </row>
    <row r="67" spans="1:5" s="400" customFormat="1" ht="15.75">
      <c r="A67" s="401" t="s">
        <v>579</v>
      </c>
      <c r="B67" s="88" t="s">
        <v>226</v>
      </c>
      <c r="C67" s="85"/>
      <c r="D67" s="85"/>
      <c r="E67" s="86"/>
    </row>
    <row r="68" spans="1:5" s="400" customFormat="1" ht="16.5" thickBot="1">
      <c r="A68" s="408" t="s">
        <v>580</v>
      </c>
      <c r="B68" s="89" t="s">
        <v>227</v>
      </c>
      <c r="C68" s="409">
        <f>+C51+C54+C59+C63+C66+C67</f>
        <v>0</v>
      </c>
      <c r="D68" s="409">
        <f>+D51+D54+D59+D63+D66+D67</f>
        <v>181491</v>
      </c>
      <c r="E68" s="410">
        <f>+E51+E54+E59+E63+E66+E67</f>
        <v>145715</v>
      </c>
    </row>
    <row r="69" spans="1:5" ht="15.75">
      <c r="A69" s="411"/>
      <c r="C69" s="412"/>
      <c r="D69" s="412"/>
      <c r="E69" s="413"/>
    </row>
    <row r="70" spans="1:5" ht="15.75">
      <c r="A70" s="411"/>
      <c r="C70" s="412"/>
      <c r="D70" s="412"/>
      <c r="E70" s="413"/>
    </row>
    <row r="71" spans="1:5" ht="15.75">
      <c r="A71" s="414"/>
      <c r="C71" s="412"/>
      <c r="D71" s="412"/>
      <c r="E71" s="413"/>
    </row>
    <row r="72" spans="1:5" ht="15.75">
      <c r="A72" s="461"/>
      <c r="B72" s="461"/>
      <c r="C72" s="461"/>
      <c r="D72" s="461"/>
      <c r="E72" s="461"/>
    </row>
    <row r="73" spans="1:5" ht="15.75">
      <c r="A73" s="461"/>
      <c r="B73" s="461"/>
      <c r="C73" s="461"/>
      <c r="D73" s="461"/>
      <c r="E73" s="461"/>
    </row>
  </sheetData>
  <sheetProtection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10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7.625" style="3" customWidth="1"/>
    <col min="2" max="2" width="60.875" style="3" customWidth="1"/>
    <col min="3" max="3" width="25.625" style="3" customWidth="1"/>
    <col min="4" max="16384" width="9.375" style="3" customWidth="1"/>
  </cols>
  <sheetData>
    <row r="1" ht="15">
      <c r="C1" s="90" t="str">
        <f>+CONCATENATE("9. sz. tájékoztató tábla a 6/",LEFT(ÖSSZEFÜGGÉSEK!A4,4)+1,".(V.28.)  önkormányzati rendelethez")</f>
        <v>9. sz. tájékoztató tábla a 6/2015.(V.28.)  önkormányzati rendelethez</v>
      </c>
    </row>
    <row r="2" spans="1:3" ht="14.25">
      <c r="A2" s="91"/>
      <c r="B2" s="91"/>
      <c r="C2" s="91"/>
    </row>
    <row r="3" spans="1:3" ht="33.75" customHeight="1">
      <c r="A3" s="477" t="s">
        <v>228</v>
      </c>
      <c r="B3" s="477"/>
      <c r="C3" s="477"/>
    </row>
    <row r="4" ht="13.5" thickBot="1">
      <c r="C4" s="92"/>
    </row>
    <row r="5" spans="1:3" s="96" customFormat="1" ht="43.5" customHeight="1" thickBot="1">
      <c r="A5" s="93" t="s">
        <v>2</v>
      </c>
      <c r="B5" s="94" t="s">
        <v>48</v>
      </c>
      <c r="C5" s="95" t="s">
        <v>229</v>
      </c>
    </row>
    <row r="6" spans="1:3" ht="28.5" customHeight="1">
      <c r="A6" s="97" t="s">
        <v>4</v>
      </c>
      <c r="B6" s="98" t="str">
        <f>+CONCATENATE("Pénzkészlet ",LEFT(ÖSSZEFÜGGÉSEK!A4,4),". január 1-jén",CHAR(10),"ebből:")</f>
        <v>Pénzkészlet 2014. január 1-jén
ebből:</v>
      </c>
      <c r="C6" s="99">
        <f>C7+C8</f>
        <v>7632</v>
      </c>
    </row>
    <row r="7" spans="1:3" ht="18" customHeight="1">
      <c r="A7" s="100" t="s">
        <v>5</v>
      </c>
      <c r="B7" s="101" t="s">
        <v>230</v>
      </c>
      <c r="C7" s="102">
        <v>7632</v>
      </c>
    </row>
    <row r="8" spans="1:3" ht="18" customHeight="1">
      <c r="A8" s="100" t="s">
        <v>6</v>
      </c>
      <c r="B8" s="101" t="s">
        <v>231</v>
      </c>
      <c r="C8" s="102"/>
    </row>
    <row r="9" spans="1:3" ht="18" customHeight="1">
      <c r="A9" s="100" t="s">
        <v>7</v>
      </c>
      <c r="B9" s="103" t="s">
        <v>232</v>
      </c>
      <c r="C9" s="102">
        <v>26784</v>
      </c>
    </row>
    <row r="10" spans="1:3" ht="18" customHeight="1" thickBot="1">
      <c r="A10" s="104" t="s">
        <v>8</v>
      </c>
      <c r="B10" s="105" t="s">
        <v>233</v>
      </c>
      <c r="C10" s="106">
        <v>22654</v>
      </c>
    </row>
    <row r="11" spans="1:3" ht="25.5" customHeight="1">
      <c r="A11" s="107" t="s">
        <v>9</v>
      </c>
      <c r="B11" s="108" t="str">
        <f>+CONCATENATE("Záró pénzkészlet ",LEFT(ÖSSZEFÜGGÉSEK!A4,4),". december 31-én",CHAR(10),"ebből:")</f>
        <v>Záró pénzkészlet 2014. december 31-én
ebből:</v>
      </c>
      <c r="C11" s="109">
        <v>7452</v>
      </c>
    </row>
    <row r="12" spans="1:3" ht="18" customHeight="1">
      <c r="A12" s="100" t="s">
        <v>10</v>
      </c>
      <c r="B12" s="101" t="s">
        <v>230</v>
      </c>
      <c r="C12" s="102">
        <v>7452</v>
      </c>
    </row>
    <row r="13" spans="1:3" ht="18" customHeight="1" thickBot="1">
      <c r="A13" s="110" t="s">
        <v>11</v>
      </c>
      <c r="B13" s="111" t="s">
        <v>231</v>
      </c>
      <c r="C13" s="112"/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workbookViewId="0" topLeftCell="A1">
      <selection activeCell="C26" sqref="C26"/>
    </sheetView>
  </sheetViews>
  <sheetFormatPr defaultColWidth="9.00390625" defaultRowHeight="12.75"/>
  <cols>
    <col min="1" max="1" width="9.50390625" style="174" customWidth="1"/>
    <col min="2" max="2" width="60.875" style="174" customWidth="1"/>
    <col min="3" max="5" width="15.875" style="175" customWidth="1"/>
    <col min="6" max="6" width="9.375" style="185" hidden="1" customWidth="1"/>
    <col min="7" max="16384" width="9.375" style="185" customWidth="1"/>
  </cols>
  <sheetData>
    <row r="1" spans="1:5" ht="15.75" customHeight="1">
      <c r="A1" s="431" t="s">
        <v>1</v>
      </c>
      <c r="B1" s="431"/>
      <c r="C1" s="431"/>
      <c r="D1" s="431"/>
      <c r="E1" s="431"/>
    </row>
    <row r="2" spans="1:5" ht="15.75" customHeight="1" thickBot="1">
      <c r="A2" s="18" t="s">
        <v>87</v>
      </c>
      <c r="B2" s="18"/>
      <c r="C2" s="172"/>
      <c r="D2" s="172"/>
      <c r="E2" s="172" t="s">
        <v>131</v>
      </c>
    </row>
    <row r="3" spans="1:6" ht="15.75" customHeight="1">
      <c r="A3" s="437" t="s">
        <v>50</v>
      </c>
      <c r="B3" s="434" t="s">
        <v>3</v>
      </c>
      <c r="C3" s="432" t="str">
        <f>+CONCATENATE(LEFT(ÖSSZEFÜGGÉSEK!A4,4),". évi")</f>
        <v>2014. évi</v>
      </c>
      <c r="D3" s="432"/>
      <c r="E3" s="433"/>
      <c r="F3" s="418"/>
    </row>
    <row r="4" spans="1:6" ht="37.5" customHeight="1" thickBot="1">
      <c r="A4" s="438"/>
      <c r="B4" s="435"/>
      <c r="C4" s="20" t="s">
        <v>153</v>
      </c>
      <c r="D4" s="20" t="s">
        <v>154</v>
      </c>
      <c r="E4" s="21" t="s">
        <v>155</v>
      </c>
      <c r="F4" s="418"/>
    </row>
    <row r="5" spans="1:6" s="186" customFormat="1" ht="12" customHeight="1" thickBot="1">
      <c r="A5" s="150" t="s">
        <v>350</v>
      </c>
      <c r="B5" s="151" t="s">
        <v>351</v>
      </c>
      <c r="C5" s="151" t="s">
        <v>352</v>
      </c>
      <c r="D5" s="151" t="s">
        <v>353</v>
      </c>
      <c r="E5" s="198" t="s">
        <v>354</v>
      </c>
      <c r="F5" s="419"/>
    </row>
    <row r="6" spans="1:6" s="187" customFormat="1" ht="12" customHeight="1" thickBot="1">
      <c r="A6" s="145" t="s">
        <v>4</v>
      </c>
      <c r="B6" s="146" t="s">
        <v>234</v>
      </c>
      <c r="C6" s="177">
        <f>SUM(C7:C12)</f>
        <v>12147</v>
      </c>
      <c r="D6" s="177">
        <f>SUM(D7:D12)</f>
        <v>12295</v>
      </c>
      <c r="E6" s="177">
        <f>SUM(E7:E12)</f>
        <v>12295</v>
      </c>
      <c r="F6" s="420" t="s">
        <v>598</v>
      </c>
    </row>
    <row r="7" spans="1:6" s="187" customFormat="1" ht="12" customHeight="1">
      <c r="A7" s="140" t="s">
        <v>62</v>
      </c>
      <c r="B7" s="188" t="s">
        <v>235</v>
      </c>
      <c r="C7" s="179">
        <v>7735</v>
      </c>
      <c r="D7" s="179">
        <v>7735</v>
      </c>
      <c r="E7" s="162">
        <v>7735</v>
      </c>
      <c r="F7" s="420" t="s">
        <v>599</v>
      </c>
    </row>
    <row r="8" spans="1:6" s="187" customFormat="1" ht="12" customHeight="1">
      <c r="A8" s="139" t="s">
        <v>63</v>
      </c>
      <c r="B8" s="189" t="s">
        <v>236</v>
      </c>
      <c r="C8" s="178">
        <v>0</v>
      </c>
      <c r="D8" s="178">
        <v>0</v>
      </c>
      <c r="E8" s="161">
        <v>0</v>
      </c>
      <c r="F8" s="420" t="s">
        <v>600</v>
      </c>
    </row>
    <row r="9" spans="1:6" s="187" customFormat="1" ht="12" customHeight="1">
      <c r="A9" s="139" t="s">
        <v>64</v>
      </c>
      <c r="B9" s="189" t="s">
        <v>237</v>
      </c>
      <c r="C9" s="178">
        <v>4164</v>
      </c>
      <c r="D9" s="178">
        <v>3815</v>
      </c>
      <c r="E9" s="161">
        <v>3815</v>
      </c>
      <c r="F9" s="420" t="s">
        <v>601</v>
      </c>
    </row>
    <row r="10" spans="1:6" s="187" customFormat="1" ht="12" customHeight="1">
      <c r="A10" s="139" t="s">
        <v>65</v>
      </c>
      <c r="B10" s="189" t="s">
        <v>238</v>
      </c>
      <c r="C10" s="178">
        <v>238</v>
      </c>
      <c r="D10" s="178">
        <v>238</v>
      </c>
      <c r="E10" s="161">
        <v>238</v>
      </c>
      <c r="F10" s="420" t="s">
        <v>602</v>
      </c>
    </row>
    <row r="11" spans="1:6" s="187" customFormat="1" ht="12" customHeight="1">
      <c r="A11" s="139" t="s">
        <v>83</v>
      </c>
      <c r="B11" s="189" t="s">
        <v>239</v>
      </c>
      <c r="C11" s="178">
        <v>10</v>
      </c>
      <c r="D11" s="178">
        <v>36</v>
      </c>
      <c r="E11" s="161">
        <v>36</v>
      </c>
      <c r="F11" s="420" t="s">
        <v>603</v>
      </c>
    </row>
    <row r="12" spans="1:6" s="187" customFormat="1" ht="12" customHeight="1" thickBot="1">
      <c r="A12" s="141" t="s">
        <v>66</v>
      </c>
      <c r="B12" s="190" t="s">
        <v>240</v>
      </c>
      <c r="C12" s="180">
        <v>0</v>
      </c>
      <c r="D12" s="180">
        <v>471</v>
      </c>
      <c r="E12" s="163">
        <v>471</v>
      </c>
      <c r="F12" s="420" t="s">
        <v>604</v>
      </c>
    </row>
    <row r="13" spans="1:6" s="187" customFormat="1" ht="12" customHeight="1" thickBot="1">
      <c r="A13" s="145" t="s">
        <v>5</v>
      </c>
      <c r="B13" s="167" t="s">
        <v>241</v>
      </c>
      <c r="C13" s="177">
        <v>1335</v>
      </c>
      <c r="D13" s="177">
        <v>2930</v>
      </c>
      <c r="E13" s="160">
        <v>3115</v>
      </c>
      <c r="F13" s="420" t="s">
        <v>605</v>
      </c>
    </row>
    <row r="14" spans="1:6" s="187" customFormat="1" ht="12" customHeight="1">
      <c r="A14" s="140" t="s">
        <v>68</v>
      </c>
      <c r="B14" s="188" t="s">
        <v>242</v>
      </c>
      <c r="C14" s="179">
        <v>0</v>
      </c>
      <c r="D14" s="179">
        <v>0</v>
      </c>
      <c r="E14" s="162">
        <v>0</v>
      </c>
      <c r="F14" s="420" t="s">
        <v>606</v>
      </c>
    </row>
    <row r="15" spans="1:6" s="187" customFormat="1" ht="12" customHeight="1">
      <c r="A15" s="139" t="s">
        <v>69</v>
      </c>
      <c r="B15" s="189" t="s">
        <v>243</v>
      </c>
      <c r="C15" s="178">
        <v>0</v>
      </c>
      <c r="D15" s="178">
        <v>0</v>
      </c>
      <c r="E15" s="161">
        <v>0</v>
      </c>
      <c r="F15" s="420" t="s">
        <v>607</v>
      </c>
    </row>
    <row r="16" spans="1:6" s="187" customFormat="1" ht="12" customHeight="1">
      <c r="A16" s="139" t="s">
        <v>70</v>
      </c>
      <c r="B16" s="189" t="s">
        <v>244</v>
      </c>
      <c r="C16" s="178">
        <v>0</v>
      </c>
      <c r="D16" s="178">
        <v>0</v>
      </c>
      <c r="E16" s="161">
        <v>0</v>
      </c>
      <c r="F16" s="420" t="s">
        <v>608</v>
      </c>
    </row>
    <row r="17" spans="1:6" s="187" customFormat="1" ht="12" customHeight="1">
      <c r="A17" s="139" t="s">
        <v>71</v>
      </c>
      <c r="B17" s="189" t="s">
        <v>245</v>
      </c>
      <c r="C17" s="178">
        <v>0</v>
      </c>
      <c r="D17" s="178">
        <v>0</v>
      </c>
      <c r="E17" s="161">
        <v>0</v>
      </c>
      <c r="F17" s="420" t="s">
        <v>609</v>
      </c>
    </row>
    <row r="18" spans="1:6" s="187" customFormat="1" ht="12" customHeight="1">
      <c r="A18" s="139" t="s">
        <v>72</v>
      </c>
      <c r="B18" s="189" t="s">
        <v>246</v>
      </c>
      <c r="C18" s="178">
        <v>1335</v>
      </c>
      <c r="D18" s="178">
        <v>2930</v>
      </c>
      <c r="E18" s="161">
        <v>3115</v>
      </c>
      <c r="F18" s="420" t="s">
        <v>610</v>
      </c>
    </row>
    <row r="19" spans="1:6" s="187" customFormat="1" ht="12" customHeight="1" thickBot="1">
      <c r="A19" s="141" t="s">
        <v>78</v>
      </c>
      <c r="B19" s="190" t="s">
        <v>247</v>
      </c>
      <c r="C19" s="180">
        <v>0</v>
      </c>
      <c r="D19" s="180">
        <v>0</v>
      </c>
      <c r="E19" s="163">
        <v>0</v>
      </c>
      <c r="F19" s="420" t="s">
        <v>611</v>
      </c>
    </row>
    <row r="20" spans="1:6" s="187" customFormat="1" ht="12" customHeight="1" thickBot="1">
      <c r="A20" s="145" t="s">
        <v>6</v>
      </c>
      <c r="B20" s="146" t="s">
        <v>248</v>
      </c>
      <c r="C20" s="177"/>
      <c r="D20" s="177"/>
      <c r="E20" s="160"/>
      <c r="F20" s="420" t="s">
        <v>612</v>
      </c>
    </row>
    <row r="21" spans="1:6" s="187" customFormat="1" ht="12" customHeight="1">
      <c r="A21" s="140" t="s">
        <v>51</v>
      </c>
      <c r="B21" s="188" t="s">
        <v>249</v>
      </c>
      <c r="C21" s="179">
        <v>0</v>
      </c>
      <c r="D21" s="179">
        <v>0</v>
      </c>
      <c r="E21" s="162">
        <v>0</v>
      </c>
      <c r="F21" s="420" t="s">
        <v>613</v>
      </c>
    </row>
    <row r="22" spans="1:6" s="187" customFormat="1" ht="12" customHeight="1">
      <c r="A22" s="139" t="s">
        <v>52</v>
      </c>
      <c r="B22" s="189" t="s">
        <v>250</v>
      </c>
      <c r="C22" s="178">
        <v>0</v>
      </c>
      <c r="D22" s="178">
        <v>0</v>
      </c>
      <c r="E22" s="161">
        <v>0</v>
      </c>
      <c r="F22" s="420" t="s">
        <v>614</v>
      </c>
    </row>
    <row r="23" spans="1:6" s="187" customFormat="1" ht="12" customHeight="1">
      <c r="A23" s="139" t="s">
        <v>53</v>
      </c>
      <c r="B23" s="189" t="s">
        <v>251</v>
      </c>
      <c r="C23" s="178">
        <v>0</v>
      </c>
      <c r="D23" s="178">
        <v>0</v>
      </c>
      <c r="E23" s="161">
        <v>0</v>
      </c>
      <c r="F23" s="420" t="s">
        <v>615</v>
      </c>
    </row>
    <row r="24" spans="1:6" s="187" customFormat="1" ht="12" customHeight="1">
      <c r="A24" s="139" t="s">
        <v>54</v>
      </c>
      <c r="B24" s="189" t="s">
        <v>252</v>
      </c>
      <c r="C24" s="178">
        <v>0</v>
      </c>
      <c r="D24" s="178">
        <v>0</v>
      </c>
      <c r="E24" s="161">
        <v>0</v>
      </c>
      <c r="F24" s="420" t="s">
        <v>616</v>
      </c>
    </row>
    <row r="25" spans="1:6" s="187" customFormat="1" ht="12" customHeight="1">
      <c r="A25" s="139" t="s">
        <v>97</v>
      </c>
      <c r="B25" s="189" t="s">
        <v>253</v>
      </c>
      <c r="C25" s="178">
        <v>0</v>
      </c>
      <c r="D25" s="178">
        <v>0</v>
      </c>
      <c r="E25" s="161">
        <v>0</v>
      </c>
      <c r="F25" s="420" t="s">
        <v>617</v>
      </c>
    </row>
    <row r="26" spans="1:6" s="187" customFormat="1" ht="12" customHeight="1" thickBot="1">
      <c r="A26" s="141" t="s">
        <v>98</v>
      </c>
      <c r="B26" s="169" t="s">
        <v>254</v>
      </c>
      <c r="C26" s="180">
        <v>0</v>
      </c>
      <c r="D26" s="180">
        <v>0</v>
      </c>
      <c r="E26" s="163">
        <v>0</v>
      </c>
      <c r="F26" s="420" t="s">
        <v>618</v>
      </c>
    </row>
    <row r="27" spans="1:6" s="187" customFormat="1" ht="12" customHeight="1" thickBot="1">
      <c r="A27" s="145" t="s">
        <v>99</v>
      </c>
      <c r="B27" s="146" t="s">
        <v>255</v>
      </c>
      <c r="C27" s="183">
        <f>SUM(C28+C31+C32+C33)</f>
        <v>2354</v>
      </c>
      <c r="D27" s="183">
        <f>SUM(D28+D31+D32+D33)</f>
        <v>2354</v>
      </c>
      <c r="E27" s="183">
        <f>SUM(E28+E31+E32+E33)</f>
        <v>3249</v>
      </c>
      <c r="F27" s="420" t="s">
        <v>619</v>
      </c>
    </row>
    <row r="28" spans="1:6" s="187" customFormat="1" ht="12" customHeight="1">
      <c r="A28" s="140" t="s">
        <v>256</v>
      </c>
      <c r="B28" s="188" t="s">
        <v>257</v>
      </c>
      <c r="C28" s="197">
        <v>1954</v>
      </c>
      <c r="D28" s="197">
        <v>1954</v>
      </c>
      <c r="E28" s="196">
        <v>2796</v>
      </c>
      <c r="F28" s="420" t="s">
        <v>620</v>
      </c>
    </row>
    <row r="29" spans="1:6" s="187" customFormat="1" ht="12" customHeight="1">
      <c r="A29" s="139" t="s">
        <v>258</v>
      </c>
      <c r="B29" s="189" t="s">
        <v>259</v>
      </c>
      <c r="C29" s="178">
        <v>1000</v>
      </c>
      <c r="D29" s="178">
        <v>1000</v>
      </c>
      <c r="E29" s="161">
        <v>1025</v>
      </c>
      <c r="F29" s="420" t="s">
        <v>621</v>
      </c>
    </row>
    <row r="30" spans="1:6" s="187" customFormat="1" ht="12" customHeight="1">
      <c r="A30" s="139" t="s">
        <v>260</v>
      </c>
      <c r="B30" s="189" t="s">
        <v>261</v>
      </c>
      <c r="C30" s="178">
        <v>954</v>
      </c>
      <c r="D30" s="178">
        <v>954</v>
      </c>
      <c r="E30" s="161">
        <v>1771</v>
      </c>
      <c r="F30" s="420" t="s">
        <v>622</v>
      </c>
    </row>
    <row r="31" spans="1:6" s="187" customFormat="1" ht="12" customHeight="1">
      <c r="A31" s="139" t="s">
        <v>262</v>
      </c>
      <c r="B31" s="189" t="s">
        <v>263</v>
      </c>
      <c r="C31" s="178">
        <v>330</v>
      </c>
      <c r="D31" s="178">
        <v>330</v>
      </c>
      <c r="E31" s="161">
        <v>399</v>
      </c>
      <c r="F31" s="420" t="s">
        <v>623</v>
      </c>
    </row>
    <row r="32" spans="1:6" s="187" customFormat="1" ht="12" customHeight="1">
      <c r="A32" s="139" t="s">
        <v>264</v>
      </c>
      <c r="B32" s="189" t="s">
        <v>265</v>
      </c>
      <c r="C32" s="178">
        <v>40</v>
      </c>
      <c r="D32" s="178">
        <v>40</v>
      </c>
      <c r="E32" s="161">
        <v>54</v>
      </c>
      <c r="F32" s="420" t="s">
        <v>624</v>
      </c>
    </row>
    <row r="33" spans="1:6" s="187" customFormat="1" ht="12" customHeight="1" thickBot="1">
      <c r="A33" s="141" t="s">
        <v>266</v>
      </c>
      <c r="B33" s="169" t="s">
        <v>267</v>
      </c>
      <c r="C33" s="180">
        <v>30</v>
      </c>
      <c r="D33" s="180">
        <v>30</v>
      </c>
      <c r="E33" s="163">
        <v>0</v>
      </c>
      <c r="F33" s="420" t="s">
        <v>625</v>
      </c>
    </row>
    <row r="34" spans="1:6" s="187" customFormat="1" ht="12" customHeight="1" thickBot="1">
      <c r="A34" s="145" t="s">
        <v>8</v>
      </c>
      <c r="B34" s="146" t="s">
        <v>268</v>
      </c>
      <c r="C34" s="177">
        <f>SUM(C35:C44)</f>
        <v>860</v>
      </c>
      <c r="D34" s="177">
        <f>SUM(D35:D44)</f>
        <v>860</v>
      </c>
      <c r="E34" s="177">
        <f>SUM(E35:E44)</f>
        <v>540</v>
      </c>
      <c r="F34" s="420" t="s">
        <v>626</v>
      </c>
    </row>
    <row r="35" spans="1:6" s="187" customFormat="1" ht="12" customHeight="1">
      <c r="A35" s="140" t="s">
        <v>55</v>
      </c>
      <c r="B35" s="188" t="s">
        <v>269</v>
      </c>
      <c r="C35" s="179">
        <v>0</v>
      </c>
      <c r="D35" s="179">
        <v>0</v>
      </c>
      <c r="E35" s="162">
        <v>0</v>
      </c>
      <c r="F35" s="420" t="s">
        <v>627</v>
      </c>
    </row>
    <row r="36" spans="1:6" s="187" customFormat="1" ht="12" customHeight="1">
      <c r="A36" s="139" t="s">
        <v>56</v>
      </c>
      <c r="B36" s="189" t="s">
        <v>270</v>
      </c>
      <c r="C36" s="178">
        <v>0</v>
      </c>
      <c r="D36" s="178">
        <v>475</v>
      </c>
      <c r="E36" s="161">
        <v>425</v>
      </c>
      <c r="F36" s="420" t="s">
        <v>628</v>
      </c>
    </row>
    <row r="37" spans="1:6" s="187" customFormat="1" ht="12" customHeight="1">
      <c r="A37" s="139" t="s">
        <v>57</v>
      </c>
      <c r="B37" s="189" t="s">
        <v>271</v>
      </c>
      <c r="C37" s="178">
        <v>100</v>
      </c>
      <c r="D37" s="178">
        <v>100</v>
      </c>
      <c r="E37" s="161">
        <v>38</v>
      </c>
      <c r="F37" s="420" t="s">
        <v>629</v>
      </c>
    </row>
    <row r="38" spans="1:6" s="187" customFormat="1" ht="12" customHeight="1">
      <c r="A38" s="139" t="s">
        <v>101</v>
      </c>
      <c r="B38" s="189" t="s">
        <v>272</v>
      </c>
      <c r="C38" s="178">
        <v>510</v>
      </c>
      <c r="D38" s="178">
        <v>35</v>
      </c>
      <c r="E38" s="161">
        <v>33</v>
      </c>
      <c r="F38" s="420" t="s">
        <v>630</v>
      </c>
    </row>
    <row r="39" spans="1:6" s="187" customFormat="1" ht="12" customHeight="1">
      <c r="A39" s="139" t="s">
        <v>102</v>
      </c>
      <c r="B39" s="189" t="s">
        <v>273</v>
      </c>
      <c r="C39" s="178">
        <v>0</v>
      </c>
      <c r="D39" s="178">
        <v>0</v>
      </c>
      <c r="E39" s="161">
        <v>0</v>
      </c>
      <c r="F39" s="420" t="s">
        <v>631</v>
      </c>
    </row>
    <row r="40" spans="1:6" s="187" customFormat="1" ht="12" customHeight="1">
      <c r="A40" s="139" t="s">
        <v>103</v>
      </c>
      <c r="B40" s="189" t="s">
        <v>274</v>
      </c>
      <c r="C40" s="178">
        <v>0</v>
      </c>
      <c r="D40" s="178">
        <v>0</v>
      </c>
      <c r="E40" s="161">
        <v>0</v>
      </c>
      <c r="F40" s="420" t="s">
        <v>632</v>
      </c>
    </row>
    <row r="41" spans="1:6" s="187" customFormat="1" ht="12" customHeight="1">
      <c r="A41" s="139" t="s">
        <v>104</v>
      </c>
      <c r="B41" s="189" t="s">
        <v>275</v>
      </c>
      <c r="C41" s="178">
        <v>0</v>
      </c>
      <c r="D41" s="178">
        <v>0</v>
      </c>
      <c r="E41" s="161">
        <v>0</v>
      </c>
      <c r="F41" s="420" t="s">
        <v>633</v>
      </c>
    </row>
    <row r="42" spans="1:6" s="187" customFormat="1" ht="12" customHeight="1">
      <c r="A42" s="139" t="s">
        <v>105</v>
      </c>
      <c r="B42" s="189" t="s">
        <v>276</v>
      </c>
      <c r="C42" s="178">
        <v>200</v>
      </c>
      <c r="D42" s="178">
        <v>200</v>
      </c>
      <c r="E42" s="161">
        <v>44</v>
      </c>
      <c r="F42" s="420" t="s">
        <v>634</v>
      </c>
    </row>
    <row r="43" spans="1:6" s="187" customFormat="1" ht="12" customHeight="1">
      <c r="A43" s="139" t="s">
        <v>277</v>
      </c>
      <c r="B43" s="189" t="s">
        <v>278</v>
      </c>
      <c r="C43" s="181">
        <v>0</v>
      </c>
      <c r="D43" s="181">
        <v>0</v>
      </c>
      <c r="E43" s="164">
        <v>0</v>
      </c>
      <c r="F43" s="420" t="s">
        <v>635</v>
      </c>
    </row>
    <row r="44" spans="1:6" s="187" customFormat="1" ht="12" customHeight="1" thickBot="1">
      <c r="A44" s="141" t="s">
        <v>279</v>
      </c>
      <c r="B44" s="190" t="s">
        <v>280</v>
      </c>
      <c r="C44" s="182">
        <v>50</v>
      </c>
      <c r="D44" s="182">
        <v>50</v>
      </c>
      <c r="E44" s="165">
        <v>0</v>
      </c>
      <c r="F44" s="420" t="s">
        <v>636</v>
      </c>
    </row>
    <row r="45" spans="1:6" s="187" customFormat="1" ht="12" customHeight="1" thickBot="1">
      <c r="A45" s="145" t="s">
        <v>9</v>
      </c>
      <c r="B45" s="146" t="s">
        <v>281</v>
      </c>
      <c r="C45" s="177"/>
      <c r="D45" s="177"/>
      <c r="E45" s="160"/>
      <c r="F45" s="420" t="s">
        <v>637</v>
      </c>
    </row>
    <row r="46" spans="1:6" s="187" customFormat="1" ht="12" customHeight="1">
      <c r="A46" s="140" t="s">
        <v>58</v>
      </c>
      <c r="B46" s="188" t="s">
        <v>282</v>
      </c>
      <c r="C46" s="199">
        <v>0</v>
      </c>
      <c r="D46" s="199">
        <v>0</v>
      </c>
      <c r="E46" s="166">
        <v>0</v>
      </c>
      <c r="F46" s="420" t="s">
        <v>638</v>
      </c>
    </row>
    <row r="47" spans="1:6" s="187" customFormat="1" ht="12" customHeight="1">
      <c r="A47" s="139" t="s">
        <v>59</v>
      </c>
      <c r="B47" s="189" t="s">
        <v>283</v>
      </c>
      <c r="C47" s="181">
        <v>0</v>
      </c>
      <c r="D47" s="181">
        <v>0</v>
      </c>
      <c r="E47" s="164">
        <v>0</v>
      </c>
      <c r="F47" s="420" t="s">
        <v>639</v>
      </c>
    </row>
    <row r="48" spans="1:6" s="187" customFormat="1" ht="12" customHeight="1">
      <c r="A48" s="139" t="s">
        <v>284</v>
      </c>
      <c r="B48" s="189" t="s">
        <v>285</v>
      </c>
      <c r="C48" s="181">
        <v>0</v>
      </c>
      <c r="D48" s="181">
        <v>0</v>
      </c>
      <c r="E48" s="164">
        <v>0</v>
      </c>
      <c r="F48" s="420" t="s">
        <v>640</v>
      </c>
    </row>
    <row r="49" spans="1:6" s="187" customFormat="1" ht="12" customHeight="1">
      <c r="A49" s="139" t="s">
        <v>286</v>
      </c>
      <c r="B49" s="189" t="s">
        <v>287</v>
      </c>
      <c r="C49" s="181">
        <v>0</v>
      </c>
      <c r="D49" s="181">
        <v>0</v>
      </c>
      <c r="E49" s="164">
        <v>0</v>
      </c>
      <c r="F49" s="420" t="s">
        <v>641</v>
      </c>
    </row>
    <row r="50" spans="1:6" s="187" customFormat="1" ht="12" customHeight="1" thickBot="1">
      <c r="A50" s="141" t="s">
        <v>288</v>
      </c>
      <c r="B50" s="190" t="s">
        <v>289</v>
      </c>
      <c r="C50" s="182">
        <v>0</v>
      </c>
      <c r="D50" s="182">
        <v>0</v>
      </c>
      <c r="E50" s="165">
        <v>0</v>
      </c>
      <c r="F50" s="420" t="s">
        <v>642</v>
      </c>
    </row>
    <row r="51" spans="1:6" s="187" customFormat="1" ht="17.25" customHeight="1" thickBot="1">
      <c r="A51" s="145" t="s">
        <v>106</v>
      </c>
      <c r="B51" s="146" t="s">
        <v>290</v>
      </c>
      <c r="C51" s="177"/>
      <c r="D51" s="177">
        <v>152</v>
      </c>
      <c r="E51" s="160">
        <v>152</v>
      </c>
      <c r="F51" s="420" t="s">
        <v>643</v>
      </c>
    </row>
    <row r="52" spans="1:6" s="187" customFormat="1" ht="12" customHeight="1">
      <c r="A52" s="140" t="s">
        <v>60</v>
      </c>
      <c r="B52" s="188" t="s">
        <v>291</v>
      </c>
      <c r="C52" s="179">
        <v>0</v>
      </c>
      <c r="D52" s="179">
        <v>0</v>
      </c>
      <c r="E52" s="162">
        <v>0</v>
      </c>
      <c r="F52" s="420" t="s">
        <v>644</v>
      </c>
    </row>
    <row r="53" spans="1:6" s="187" customFormat="1" ht="12" customHeight="1">
      <c r="A53" s="139" t="s">
        <v>61</v>
      </c>
      <c r="B53" s="189" t="s">
        <v>292</v>
      </c>
      <c r="C53" s="178">
        <v>0</v>
      </c>
      <c r="D53" s="178">
        <v>0</v>
      </c>
      <c r="E53" s="161">
        <v>0</v>
      </c>
      <c r="F53" s="420" t="s">
        <v>645</v>
      </c>
    </row>
    <row r="54" spans="1:6" s="187" customFormat="1" ht="12" customHeight="1">
      <c r="A54" s="139" t="s">
        <v>293</v>
      </c>
      <c r="B54" s="189" t="s">
        <v>294</v>
      </c>
      <c r="C54" s="178">
        <v>0</v>
      </c>
      <c r="D54" s="178">
        <v>152</v>
      </c>
      <c r="E54" s="161">
        <v>152</v>
      </c>
      <c r="F54" s="420" t="s">
        <v>646</v>
      </c>
    </row>
    <row r="55" spans="1:6" s="187" customFormat="1" ht="12" customHeight="1" thickBot="1">
      <c r="A55" s="141" t="s">
        <v>295</v>
      </c>
      <c r="B55" s="190" t="s">
        <v>296</v>
      </c>
      <c r="C55" s="180">
        <v>0</v>
      </c>
      <c r="D55" s="180">
        <v>0</v>
      </c>
      <c r="E55" s="163">
        <v>0</v>
      </c>
      <c r="F55" s="420" t="s">
        <v>647</v>
      </c>
    </row>
    <row r="56" spans="1:6" s="187" customFormat="1" ht="12" customHeight="1" thickBot="1">
      <c r="A56" s="145" t="s">
        <v>11</v>
      </c>
      <c r="B56" s="167" t="s">
        <v>297</v>
      </c>
      <c r="C56" s="177"/>
      <c r="D56" s="177">
        <v>744</v>
      </c>
      <c r="E56" s="160">
        <v>744</v>
      </c>
      <c r="F56" s="420" t="s">
        <v>648</v>
      </c>
    </row>
    <row r="57" spans="1:6" s="187" customFormat="1" ht="12" customHeight="1">
      <c r="A57" s="140" t="s">
        <v>107</v>
      </c>
      <c r="B57" s="188" t="s">
        <v>298</v>
      </c>
      <c r="C57" s="181">
        <v>0</v>
      </c>
      <c r="D57" s="181">
        <v>0</v>
      </c>
      <c r="E57" s="164">
        <v>0</v>
      </c>
      <c r="F57" s="420" t="s">
        <v>649</v>
      </c>
    </row>
    <row r="58" spans="1:6" s="187" customFormat="1" ht="12" customHeight="1">
      <c r="A58" s="139" t="s">
        <v>108</v>
      </c>
      <c r="B58" s="189" t="s">
        <v>299</v>
      </c>
      <c r="C58" s="181">
        <v>0</v>
      </c>
      <c r="D58" s="181">
        <v>0</v>
      </c>
      <c r="E58" s="164">
        <v>0</v>
      </c>
      <c r="F58" s="420" t="s">
        <v>650</v>
      </c>
    </row>
    <row r="59" spans="1:6" s="187" customFormat="1" ht="12" customHeight="1">
      <c r="A59" s="139" t="s">
        <v>132</v>
      </c>
      <c r="B59" s="189" t="s">
        <v>300</v>
      </c>
      <c r="C59" s="181">
        <v>0</v>
      </c>
      <c r="D59" s="181">
        <v>744</v>
      </c>
      <c r="E59" s="164">
        <v>744</v>
      </c>
      <c r="F59" s="420" t="s">
        <v>651</v>
      </c>
    </row>
    <row r="60" spans="1:6" s="187" customFormat="1" ht="12" customHeight="1" thickBot="1">
      <c r="A60" s="141" t="s">
        <v>301</v>
      </c>
      <c r="B60" s="190" t="s">
        <v>302</v>
      </c>
      <c r="C60" s="181">
        <v>0</v>
      </c>
      <c r="D60" s="181">
        <v>0</v>
      </c>
      <c r="E60" s="164">
        <v>0</v>
      </c>
      <c r="F60" s="420" t="s">
        <v>652</v>
      </c>
    </row>
    <row r="61" spans="1:6" s="187" customFormat="1" ht="12" customHeight="1" thickBot="1">
      <c r="A61" s="145" t="s">
        <v>12</v>
      </c>
      <c r="B61" s="146" t="s">
        <v>303</v>
      </c>
      <c r="C61" s="183">
        <f>SUM(C6+C13+C27+C34)</f>
        <v>16696</v>
      </c>
      <c r="D61" s="183">
        <f>SUM(D6+D13+D27+D34+D51+D56)</f>
        <v>19335</v>
      </c>
      <c r="E61" s="183">
        <f>SUM(E6+E13+E27+E34+E51+E56)</f>
        <v>20095</v>
      </c>
      <c r="F61" s="420" t="s">
        <v>653</v>
      </c>
    </row>
    <row r="62" spans="1:6" s="187" customFormat="1" ht="12" customHeight="1" thickBot="1">
      <c r="A62" s="200" t="s">
        <v>304</v>
      </c>
      <c r="B62" s="167" t="s">
        <v>305</v>
      </c>
      <c r="C62" s="177"/>
      <c r="D62" s="177"/>
      <c r="E62" s="160"/>
      <c r="F62" s="420" t="s">
        <v>654</v>
      </c>
    </row>
    <row r="63" spans="1:6" s="187" customFormat="1" ht="12" customHeight="1">
      <c r="A63" s="140" t="s">
        <v>306</v>
      </c>
      <c r="B63" s="188" t="s">
        <v>307</v>
      </c>
      <c r="C63" s="181">
        <v>0</v>
      </c>
      <c r="D63" s="181">
        <v>0</v>
      </c>
      <c r="E63" s="164">
        <v>0</v>
      </c>
      <c r="F63" s="420" t="s">
        <v>655</v>
      </c>
    </row>
    <row r="64" spans="1:6" s="187" customFormat="1" ht="12" customHeight="1">
      <c r="A64" s="139" t="s">
        <v>308</v>
      </c>
      <c r="B64" s="189" t="s">
        <v>309</v>
      </c>
      <c r="C64" s="181">
        <v>0</v>
      </c>
      <c r="D64" s="181">
        <v>0</v>
      </c>
      <c r="E64" s="164">
        <v>0</v>
      </c>
      <c r="F64" s="420" t="s">
        <v>656</v>
      </c>
    </row>
    <row r="65" spans="1:6" s="187" customFormat="1" ht="12" customHeight="1" thickBot="1">
      <c r="A65" s="141" t="s">
        <v>310</v>
      </c>
      <c r="B65" s="125" t="s">
        <v>355</v>
      </c>
      <c r="C65" s="181">
        <v>0</v>
      </c>
      <c r="D65" s="181">
        <v>0</v>
      </c>
      <c r="E65" s="164">
        <v>0</v>
      </c>
      <c r="F65" s="420" t="s">
        <v>657</v>
      </c>
    </row>
    <row r="66" spans="1:6" s="187" customFormat="1" ht="12" customHeight="1" thickBot="1">
      <c r="A66" s="200" t="s">
        <v>312</v>
      </c>
      <c r="B66" s="167" t="s">
        <v>313</v>
      </c>
      <c r="C66" s="177"/>
      <c r="D66" s="177"/>
      <c r="E66" s="160"/>
      <c r="F66" s="420" t="s">
        <v>658</v>
      </c>
    </row>
    <row r="67" spans="1:6" s="187" customFormat="1" ht="13.5" customHeight="1">
      <c r="A67" s="140" t="s">
        <v>84</v>
      </c>
      <c r="B67" s="188" t="s">
        <v>314</v>
      </c>
      <c r="C67" s="181">
        <v>0</v>
      </c>
      <c r="D67" s="181">
        <v>0</v>
      </c>
      <c r="E67" s="164">
        <v>0</v>
      </c>
      <c r="F67" s="420" t="s">
        <v>659</v>
      </c>
    </row>
    <row r="68" spans="1:6" s="187" customFormat="1" ht="12" customHeight="1">
      <c r="A68" s="139" t="s">
        <v>85</v>
      </c>
      <c r="B68" s="189" t="s">
        <v>315</v>
      </c>
      <c r="C68" s="181">
        <v>0</v>
      </c>
      <c r="D68" s="181">
        <v>0</v>
      </c>
      <c r="E68" s="164">
        <v>0</v>
      </c>
      <c r="F68" s="420" t="s">
        <v>660</v>
      </c>
    </row>
    <row r="69" spans="1:6" s="187" customFormat="1" ht="12" customHeight="1">
      <c r="A69" s="139" t="s">
        <v>316</v>
      </c>
      <c r="B69" s="189" t="s">
        <v>317</v>
      </c>
      <c r="C69" s="181">
        <v>0</v>
      </c>
      <c r="D69" s="181">
        <v>0</v>
      </c>
      <c r="E69" s="164">
        <v>0</v>
      </c>
      <c r="F69" s="420" t="s">
        <v>661</v>
      </c>
    </row>
    <row r="70" spans="1:6" s="187" customFormat="1" ht="12" customHeight="1" thickBot="1">
      <c r="A70" s="141" t="s">
        <v>318</v>
      </c>
      <c r="B70" s="190" t="s">
        <v>319</v>
      </c>
      <c r="C70" s="181">
        <v>0</v>
      </c>
      <c r="D70" s="181">
        <v>0</v>
      </c>
      <c r="E70" s="164">
        <v>0</v>
      </c>
      <c r="F70" s="420" t="s">
        <v>662</v>
      </c>
    </row>
    <row r="71" spans="1:6" s="187" customFormat="1" ht="12" customHeight="1" thickBot="1">
      <c r="A71" s="200" t="s">
        <v>320</v>
      </c>
      <c r="B71" s="167" t="s">
        <v>321</v>
      </c>
      <c r="C71" s="177">
        <v>8000</v>
      </c>
      <c r="D71" s="177">
        <v>10086</v>
      </c>
      <c r="E71" s="160">
        <v>6151</v>
      </c>
      <c r="F71" s="420" t="s">
        <v>663</v>
      </c>
    </row>
    <row r="72" spans="1:6" s="187" customFormat="1" ht="12" customHeight="1">
      <c r="A72" s="140" t="s">
        <v>322</v>
      </c>
      <c r="B72" s="188" t="s">
        <v>323</v>
      </c>
      <c r="C72" s="181">
        <v>8000</v>
      </c>
      <c r="D72" s="181">
        <v>10086</v>
      </c>
      <c r="E72" s="164">
        <v>6151</v>
      </c>
      <c r="F72" s="420" t="s">
        <v>664</v>
      </c>
    </row>
    <row r="73" spans="1:6" s="187" customFormat="1" ht="12" customHeight="1" thickBot="1">
      <c r="A73" s="141" t="s">
        <v>324</v>
      </c>
      <c r="B73" s="190" t="s">
        <v>325</v>
      </c>
      <c r="C73" s="181">
        <v>0</v>
      </c>
      <c r="D73" s="181">
        <v>0</v>
      </c>
      <c r="E73" s="164">
        <v>0</v>
      </c>
      <c r="F73" s="420" t="s">
        <v>665</v>
      </c>
    </row>
    <row r="74" spans="1:6" s="187" customFormat="1" ht="12" customHeight="1" thickBot="1">
      <c r="A74" s="200" t="s">
        <v>326</v>
      </c>
      <c r="B74" s="167" t="s">
        <v>327</v>
      </c>
      <c r="C74" s="177"/>
      <c r="D74" s="177"/>
      <c r="E74" s="160">
        <v>538</v>
      </c>
      <c r="F74" s="420" t="s">
        <v>666</v>
      </c>
    </row>
    <row r="75" spans="1:6" s="187" customFormat="1" ht="12" customHeight="1">
      <c r="A75" s="140" t="s">
        <v>328</v>
      </c>
      <c r="B75" s="188" t="s">
        <v>329</v>
      </c>
      <c r="C75" s="181">
        <v>0</v>
      </c>
      <c r="D75" s="181">
        <v>0</v>
      </c>
      <c r="E75" s="164">
        <v>538</v>
      </c>
      <c r="F75" s="420" t="s">
        <v>667</v>
      </c>
    </row>
    <row r="76" spans="1:6" s="187" customFormat="1" ht="12" customHeight="1">
      <c r="A76" s="139" t="s">
        <v>330</v>
      </c>
      <c r="B76" s="189" t="s">
        <v>331</v>
      </c>
      <c r="C76" s="181">
        <v>0</v>
      </c>
      <c r="D76" s="181">
        <v>0</v>
      </c>
      <c r="E76" s="164">
        <v>0</v>
      </c>
      <c r="F76" s="420" t="s">
        <v>668</v>
      </c>
    </row>
    <row r="77" spans="1:6" s="187" customFormat="1" ht="12" customHeight="1" thickBot="1">
      <c r="A77" s="141" t="s">
        <v>332</v>
      </c>
      <c r="B77" s="169" t="s">
        <v>333</v>
      </c>
      <c r="C77" s="181">
        <v>0</v>
      </c>
      <c r="D77" s="181">
        <v>0</v>
      </c>
      <c r="E77" s="164">
        <v>0</v>
      </c>
      <c r="F77" s="420" t="s">
        <v>669</v>
      </c>
    </row>
    <row r="78" spans="1:6" s="187" customFormat="1" ht="12" customHeight="1" thickBot="1">
      <c r="A78" s="200" t="s">
        <v>334</v>
      </c>
      <c r="B78" s="167" t="s">
        <v>335</v>
      </c>
      <c r="C78" s="177"/>
      <c r="D78" s="177"/>
      <c r="E78" s="160"/>
      <c r="F78" s="420" t="s">
        <v>670</v>
      </c>
    </row>
    <row r="79" spans="1:6" s="187" customFormat="1" ht="12" customHeight="1">
      <c r="A79" s="191" t="s">
        <v>336</v>
      </c>
      <c r="B79" s="188" t="s">
        <v>337</v>
      </c>
      <c r="C79" s="181">
        <v>0</v>
      </c>
      <c r="D79" s="181">
        <v>0</v>
      </c>
      <c r="E79" s="164">
        <v>0</v>
      </c>
      <c r="F79" s="420" t="s">
        <v>671</v>
      </c>
    </row>
    <row r="80" spans="1:6" s="187" customFormat="1" ht="12" customHeight="1">
      <c r="A80" s="192" t="s">
        <v>338</v>
      </c>
      <c r="B80" s="189" t="s">
        <v>339</v>
      </c>
      <c r="C80" s="181">
        <v>0</v>
      </c>
      <c r="D80" s="181">
        <v>0</v>
      </c>
      <c r="E80" s="164">
        <v>0</v>
      </c>
      <c r="F80" s="420" t="s">
        <v>672</v>
      </c>
    </row>
    <row r="81" spans="1:6" s="187" customFormat="1" ht="12" customHeight="1">
      <c r="A81" s="192" t="s">
        <v>340</v>
      </c>
      <c r="B81" s="189" t="s">
        <v>341</v>
      </c>
      <c r="C81" s="181">
        <v>0</v>
      </c>
      <c r="D81" s="181">
        <v>0</v>
      </c>
      <c r="E81" s="164">
        <v>0</v>
      </c>
      <c r="F81" s="420" t="s">
        <v>673</v>
      </c>
    </row>
    <row r="82" spans="1:6" s="187" customFormat="1" ht="12" customHeight="1" thickBot="1">
      <c r="A82" s="201" t="s">
        <v>342</v>
      </c>
      <c r="B82" s="169" t="s">
        <v>343</v>
      </c>
      <c r="C82" s="181">
        <v>0</v>
      </c>
      <c r="D82" s="181">
        <v>0</v>
      </c>
      <c r="E82" s="164">
        <v>0</v>
      </c>
      <c r="F82" s="420" t="s">
        <v>674</v>
      </c>
    </row>
    <row r="83" spans="1:6" s="187" customFormat="1" ht="12" customHeight="1" thickBot="1">
      <c r="A83" s="200" t="s">
        <v>344</v>
      </c>
      <c r="B83" s="167" t="s">
        <v>345</v>
      </c>
      <c r="C83" s="203">
        <v>0</v>
      </c>
      <c r="D83" s="203">
        <v>0</v>
      </c>
      <c r="E83" s="204">
        <v>0</v>
      </c>
      <c r="F83" s="420" t="s">
        <v>675</v>
      </c>
    </row>
    <row r="84" spans="1:6" s="187" customFormat="1" ht="12" customHeight="1" thickBot="1">
      <c r="A84" s="200" t="s">
        <v>346</v>
      </c>
      <c r="B84" s="123" t="s">
        <v>347</v>
      </c>
      <c r="C84" s="183">
        <v>8000</v>
      </c>
      <c r="D84" s="183">
        <v>10086</v>
      </c>
      <c r="E84" s="195">
        <v>6689</v>
      </c>
      <c r="F84" s="420" t="s">
        <v>676</v>
      </c>
    </row>
    <row r="85" spans="1:6" s="187" customFormat="1" ht="12" customHeight="1" thickBot="1">
      <c r="A85" s="202" t="s">
        <v>348</v>
      </c>
      <c r="B85" s="126" t="s">
        <v>349</v>
      </c>
      <c r="C85" s="183">
        <f>SUM(C61+C84)</f>
        <v>24696</v>
      </c>
      <c r="D85" s="183">
        <f>SUM(D61+D84)</f>
        <v>29421</v>
      </c>
      <c r="E85" s="183">
        <f>SUM(E61+E84)</f>
        <v>26784</v>
      </c>
      <c r="F85" s="420" t="s">
        <v>677</v>
      </c>
    </row>
    <row r="86" spans="1:6" s="187" customFormat="1" ht="12" customHeight="1">
      <c r="A86" s="121"/>
      <c r="B86" s="121"/>
      <c r="C86" s="122"/>
      <c r="D86" s="122"/>
      <c r="E86" s="122"/>
      <c r="F86" s="420"/>
    </row>
    <row r="87" spans="1:6" ht="16.5" customHeight="1">
      <c r="A87" s="431" t="s">
        <v>33</v>
      </c>
      <c r="B87" s="431"/>
      <c r="C87" s="431"/>
      <c r="D87" s="431"/>
      <c r="E87" s="431"/>
      <c r="F87" s="418"/>
    </row>
    <row r="88" spans="1:6" s="193" customFormat="1" ht="16.5" customHeight="1" thickBot="1">
      <c r="A88" s="19" t="s">
        <v>88</v>
      </c>
      <c r="B88" s="19"/>
      <c r="C88" s="154"/>
      <c r="D88" s="154"/>
      <c r="E88" s="154" t="s">
        <v>131</v>
      </c>
      <c r="F88" s="421"/>
    </row>
    <row r="89" spans="1:6" s="193" customFormat="1" ht="16.5" customHeight="1">
      <c r="A89" s="437" t="s">
        <v>50</v>
      </c>
      <c r="B89" s="434" t="s">
        <v>152</v>
      </c>
      <c r="C89" s="432" t="str">
        <f>+C3</f>
        <v>2014. évi</v>
      </c>
      <c r="D89" s="432"/>
      <c r="E89" s="433"/>
      <c r="F89" s="421"/>
    </row>
    <row r="90" spans="1:6" ht="37.5" customHeight="1" thickBot="1">
      <c r="A90" s="438"/>
      <c r="B90" s="435"/>
      <c r="C90" s="20" t="s">
        <v>153</v>
      </c>
      <c r="D90" s="20" t="s">
        <v>154</v>
      </c>
      <c r="E90" s="21" t="s">
        <v>155</v>
      </c>
      <c r="F90" s="418"/>
    </row>
    <row r="91" spans="1:6" s="186" customFormat="1" ht="12" customHeight="1" thickBot="1">
      <c r="A91" s="150" t="s">
        <v>350</v>
      </c>
      <c r="B91" s="151" t="s">
        <v>351</v>
      </c>
      <c r="C91" s="151" t="s">
        <v>352</v>
      </c>
      <c r="D91" s="151" t="s">
        <v>353</v>
      </c>
      <c r="E91" s="152" t="s">
        <v>354</v>
      </c>
      <c r="F91" s="419"/>
    </row>
    <row r="92" spans="1:6" ht="12" customHeight="1" thickBot="1">
      <c r="A92" s="147" t="s">
        <v>4</v>
      </c>
      <c r="B92" s="149" t="s">
        <v>356</v>
      </c>
      <c r="C92" s="176">
        <f>SUM(C93:C97)</f>
        <v>16846</v>
      </c>
      <c r="D92" s="176">
        <f>SUM(D93:D97)</f>
        <v>20478</v>
      </c>
      <c r="E92" s="176">
        <f>SUM(E93:E97)</f>
        <v>17569</v>
      </c>
      <c r="F92" s="418" t="s">
        <v>598</v>
      </c>
    </row>
    <row r="93" spans="1:6" ht="12" customHeight="1">
      <c r="A93" s="142" t="s">
        <v>62</v>
      </c>
      <c r="B93" s="135" t="s">
        <v>34</v>
      </c>
      <c r="C93" s="23">
        <v>4550</v>
      </c>
      <c r="D93" s="23">
        <v>6612</v>
      </c>
      <c r="E93" s="130">
        <v>6612</v>
      </c>
      <c r="F93" s="418" t="s">
        <v>599</v>
      </c>
    </row>
    <row r="94" spans="1:6" ht="12" customHeight="1">
      <c r="A94" s="139" t="s">
        <v>63</v>
      </c>
      <c r="B94" s="133" t="s">
        <v>109</v>
      </c>
      <c r="C94" s="178">
        <v>1117</v>
      </c>
      <c r="D94" s="178">
        <v>1444</v>
      </c>
      <c r="E94" s="161">
        <v>1444</v>
      </c>
      <c r="F94" s="418" t="s">
        <v>600</v>
      </c>
    </row>
    <row r="95" spans="1:6" ht="12" customHeight="1">
      <c r="A95" s="139" t="s">
        <v>64</v>
      </c>
      <c r="B95" s="133" t="s">
        <v>82</v>
      </c>
      <c r="C95" s="180">
        <v>6946</v>
      </c>
      <c r="D95" s="180">
        <v>8079</v>
      </c>
      <c r="E95" s="163">
        <v>6427</v>
      </c>
      <c r="F95" s="418" t="s">
        <v>601</v>
      </c>
    </row>
    <row r="96" spans="1:6" ht="12" customHeight="1">
      <c r="A96" s="139" t="s">
        <v>65</v>
      </c>
      <c r="B96" s="136" t="s">
        <v>110</v>
      </c>
      <c r="C96" s="180">
        <v>2599</v>
      </c>
      <c r="D96" s="180">
        <v>2609</v>
      </c>
      <c r="E96" s="163">
        <v>2189</v>
      </c>
      <c r="F96" s="418" t="s">
        <v>602</v>
      </c>
    </row>
    <row r="97" spans="1:6" ht="12" customHeight="1">
      <c r="A97" s="139" t="s">
        <v>73</v>
      </c>
      <c r="B97" s="144" t="s">
        <v>111</v>
      </c>
      <c r="C97" s="180">
        <v>1634</v>
      </c>
      <c r="D97" s="180">
        <v>1734</v>
      </c>
      <c r="E97" s="163">
        <v>897</v>
      </c>
      <c r="F97" s="418" t="s">
        <v>603</v>
      </c>
    </row>
    <row r="98" spans="1:6" ht="12" customHeight="1">
      <c r="A98" s="139" t="s">
        <v>66</v>
      </c>
      <c r="B98" s="133" t="s">
        <v>357</v>
      </c>
      <c r="C98" s="180">
        <v>0</v>
      </c>
      <c r="D98" s="180">
        <v>30</v>
      </c>
      <c r="E98" s="163">
        <v>30</v>
      </c>
      <c r="F98" s="418" t="s">
        <v>604</v>
      </c>
    </row>
    <row r="99" spans="1:6" ht="12" customHeight="1">
      <c r="A99" s="139" t="s">
        <v>67</v>
      </c>
      <c r="B99" s="156" t="s">
        <v>358</v>
      </c>
      <c r="C99" s="180">
        <v>0</v>
      </c>
      <c r="D99" s="180">
        <v>0</v>
      </c>
      <c r="E99" s="163">
        <v>0</v>
      </c>
      <c r="F99" s="418" t="s">
        <v>605</v>
      </c>
    </row>
    <row r="100" spans="1:6" ht="12" customHeight="1">
      <c r="A100" s="139" t="s">
        <v>74</v>
      </c>
      <c r="B100" s="157" t="s">
        <v>359</v>
      </c>
      <c r="C100" s="180">
        <v>0</v>
      </c>
      <c r="D100" s="180">
        <v>0</v>
      </c>
      <c r="E100" s="163">
        <v>0</v>
      </c>
      <c r="F100" s="418" t="s">
        <v>606</v>
      </c>
    </row>
    <row r="101" spans="1:6" ht="12" customHeight="1">
      <c r="A101" s="139" t="s">
        <v>75</v>
      </c>
      <c r="B101" s="157" t="s">
        <v>360</v>
      </c>
      <c r="C101" s="180">
        <v>0</v>
      </c>
      <c r="D101" s="180">
        <v>0</v>
      </c>
      <c r="E101" s="163">
        <v>0</v>
      </c>
      <c r="F101" s="418" t="s">
        <v>607</v>
      </c>
    </row>
    <row r="102" spans="1:6" ht="12" customHeight="1">
      <c r="A102" s="139" t="s">
        <v>76</v>
      </c>
      <c r="B102" s="156" t="s">
        <v>361</v>
      </c>
      <c r="C102" s="180">
        <v>1134</v>
      </c>
      <c r="D102" s="180">
        <v>1134</v>
      </c>
      <c r="E102" s="163">
        <v>426</v>
      </c>
      <c r="F102" s="418" t="s">
        <v>608</v>
      </c>
    </row>
    <row r="103" spans="1:6" ht="12" customHeight="1">
      <c r="A103" s="139" t="s">
        <v>77</v>
      </c>
      <c r="B103" s="156" t="s">
        <v>362</v>
      </c>
      <c r="C103" s="180">
        <v>0</v>
      </c>
      <c r="D103" s="180">
        <v>0</v>
      </c>
      <c r="E103" s="163">
        <v>0</v>
      </c>
      <c r="F103" s="418" t="s">
        <v>609</v>
      </c>
    </row>
    <row r="104" spans="1:6" ht="12" customHeight="1">
      <c r="A104" s="139" t="s">
        <v>79</v>
      </c>
      <c r="B104" s="157" t="s">
        <v>363</v>
      </c>
      <c r="C104" s="180">
        <v>0</v>
      </c>
      <c r="D104" s="180">
        <v>70</v>
      </c>
      <c r="E104" s="163">
        <v>70</v>
      </c>
      <c r="F104" s="418" t="s">
        <v>610</v>
      </c>
    </row>
    <row r="105" spans="1:6" ht="12" customHeight="1">
      <c r="A105" s="138" t="s">
        <v>112</v>
      </c>
      <c r="B105" s="158" t="s">
        <v>364</v>
      </c>
      <c r="C105" s="180">
        <v>0</v>
      </c>
      <c r="D105" s="180">
        <v>0</v>
      </c>
      <c r="E105" s="163">
        <v>0</v>
      </c>
      <c r="F105" s="418" t="s">
        <v>611</v>
      </c>
    </row>
    <row r="106" spans="1:6" ht="12" customHeight="1">
      <c r="A106" s="139" t="s">
        <v>365</v>
      </c>
      <c r="B106" s="158" t="s">
        <v>366</v>
      </c>
      <c r="C106" s="180">
        <v>0</v>
      </c>
      <c r="D106" s="180">
        <v>0</v>
      </c>
      <c r="E106" s="163">
        <v>0</v>
      </c>
      <c r="F106" s="418" t="s">
        <v>612</v>
      </c>
    </row>
    <row r="107" spans="1:6" ht="12" customHeight="1" thickBot="1">
      <c r="A107" s="143" t="s">
        <v>367</v>
      </c>
      <c r="B107" s="159" t="s">
        <v>368</v>
      </c>
      <c r="C107" s="24">
        <v>500</v>
      </c>
      <c r="D107" s="24">
        <v>500</v>
      </c>
      <c r="E107" s="124">
        <v>371</v>
      </c>
      <c r="F107" s="418" t="s">
        <v>613</v>
      </c>
    </row>
    <row r="108" spans="1:6" ht="12" customHeight="1" thickBot="1">
      <c r="A108" s="145" t="s">
        <v>5</v>
      </c>
      <c r="B108" s="148" t="s">
        <v>369</v>
      </c>
      <c r="C108" s="177">
        <v>7078</v>
      </c>
      <c r="D108" s="177">
        <v>6878</v>
      </c>
      <c r="E108" s="160">
        <v>5085</v>
      </c>
      <c r="F108" s="418" t="s">
        <v>614</v>
      </c>
    </row>
    <row r="109" spans="1:6" ht="12" customHeight="1">
      <c r="A109" s="140" t="s">
        <v>68</v>
      </c>
      <c r="B109" s="133" t="s">
        <v>130</v>
      </c>
      <c r="C109" s="179">
        <v>350</v>
      </c>
      <c r="D109" s="179">
        <v>906</v>
      </c>
      <c r="E109" s="162">
        <v>527</v>
      </c>
      <c r="F109" s="418" t="s">
        <v>615</v>
      </c>
    </row>
    <row r="110" spans="1:6" ht="12" customHeight="1">
      <c r="A110" s="140" t="s">
        <v>69</v>
      </c>
      <c r="B110" s="137" t="s">
        <v>370</v>
      </c>
      <c r="C110" s="179">
        <v>0</v>
      </c>
      <c r="D110" s="179">
        <v>0</v>
      </c>
      <c r="E110" s="162">
        <v>0</v>
      </c>
      <c r="F110" s="418" t="s">
        <v>616</v>
      </c>
    </row>
    <row r="111" spans="1:6" ht="15.75">
      <c r="A111" s="140" t="s">
        <v>70</v>
      </c>
      <c r="B111" s="137" t="s">
        <v>113</v>
      </c>
      <c r="C111" s="178">
        <v>6728</v>
      </c>
      <c r="D111" s="178">
        <v>5972</v>
      </c>
      <c r="E111" s="161">
        <v>4558</v>
      </c>
      <c r="F111" s="418" t="s">
        <v>617</v>
      </c>
    </row>
    <row r="112" spans="1:6" ht="12" customHeight="1">
      <c r="A112" s="140" t="s">
        <v>71</v>
      </c>
      <c r="B112" s="137" t="s">
        <v>371</v>
      </c>
      <c r="C112" s="178">
        <v>0</v>
      </c>
      <c r="D112" s="178">
        <v>0</v>
      </c>
      <c r="E112" s="161">
        <v>0</v>
      </c>
      <c r="F112" s="418" t="s">
        <v>618</v>
      </c>
    </row>
    <row r="113" spans="1:6" ht="12" customHeight="1">
      <c r="A113" s="140" t="s">
        <v>72</v>
      </c>
      <c r="B113" s="169" t="s">
        <v>133</v>
      </c>
      <c r="C113" s="178">
        <v>0</v>
      </c>
      <c r="D113" s="178">
        <v>0</v>
      </c>
      <c r="E113" s="161">
        <v>0</v>
      </c>
      <c r="F113" s="418" t="s">
        <v>619</v>
      </c>
    </row>
    <row r="114" spans="1:6" ht="21.75" customHeight="1">
      <c r="A114" s="140" t="s">
        <v>78</v>
      </c>
      <c r="B114" s="168" t="s">
        <v>372</v>
      </c>
      <c r="C114" s="178">
        <v>0</v>
      </c>
      <c r="D114" s="178">
        <v>0</v>
      </c>
      <c r="E114" s="161">
        <v>0</v>
      </c>
      <c r="F114" s="418" t="s">
        <v>620</v>
      </c>
    </row>
    <row r="115" spans="1:6" ht="24" customHeight="1">
      <c r="A115" s="140" t="s">
        <v>80</v>
      </c>
      <c r="B115" s="184" t="s">
        <v>373</v>
      </c>
      <c r="C115" s="178">
        <v>0</v>
      </c>
      <c r="D115" s="178">
        <v>0</v>
      </c>
      <c r="E115" s="161">
        <v>0</v>
      </c>
      <c r="F115" s="418" t="s">
        <v>621</v>
      </c>
    </row>
    <row r="116" spans="1:6" ht="12" customHeight="1">
      <c r="A116" s="140" t="s">
        <v>114</v>
      </c>
      <c r="B116" s="157" t="s">
        <v>360</v>
      </c>
      <c r="C116" s="178">
        <v>0</v>
      </c>
      <c r="D116" s="178">
        <v>0</v>
      </c>
      <c r="E116" s="161">
        <v>0</v>
      </c>
      <c r="F116" s="418" t="s">
        <v>622</v>
      </c>
    </row>
    <row r="117" spans="1:6" ht="12" customHeight="1">
      <c r="A117" s="140" t="s">
        <v>115</v>
      </c>
      <c r="B117" s="157" t="s">
        <v>374</v>
      </c>
      <c r="C117" s="178">
        <v>0</v>
      </c>
      <c r="D117" s="178">
        <v>0</v>
      </c>
      <c r="E117" s="161">
        <v>0</v>
      </c>
      <c r="F117" s="418" t="s">
        <v>623</v>
      </c>
    </row>
    <row r="118" spans="1:6" ht="12" customHeight="1">
      <c r="A118" s="140" t="s">
        <v>116</v>
      </c>
      <c r="B118" s="157" t="s">
        <v>375</v>
      </c>
      <c r="C118" s="178">
        <v>0</v>
      </c>
      <c r="D118" s="178">
        <v>0</v>
      </c>
      <c r="E118" s="161">
        <v>0</v>
      </c>
      <c r="F118" s="418" t="s">
        <v>624</v>
      </c>
    </row>
    <row r="119" spans="1:6" s="205" customFormat="1" ht="12" customHeight="1">
      <c r="A119" s="140" t="s">
        <v>376</v>
      </c>
      <c r="B119" s="157" t="s">
        <v>363</v>
      </c>
      <c r="C119" s="178">
        <v>0</v>
      </c>
      <c r="D119" s="178">
        <v>0</v>
      </c>
      <c r="E119" s="161">
        <v>0</v>
      </c>
      <c r="F119" s="418" t="s">
        <v>625</v>
      </c>
    </row>
    <row r="120" spans="1:6" ht="12" customHeight="1">
      <c r="A120" s="140" t="s">
        <v>377</v>
      </c>
      <c r="B120" s="157" t="s">
        <v>378</v>
      </c>
      <c r="C120" s="178">
        <v>0</v>
      </c>
      <c r="D120" s="178">
        <v>0</v>
      </c>
      <c r="E120" s="161">
        <v>0</v>
      </c>
      <c r="F120" s="418" t="s">
        <v>626</v>
      </c>
    </row>
    <row r="121" spans="1:6" ht="12" customHeight="1" thickBot="1">
      <c r="A121" s="138" t="s">
        <v>379</v>
      </c>
      <c r="B121" s="157" t="s">
        <v>380</v>
      </c>
      <c r="C121" s="180">
        <v>0</v>
      </c>
      <c r="D121" s="180">
        <v>0</v>
      </c>
      <c r="E121" s="163">
        <v>0</v>
      </c>
      <c r="F121" s="418" t="s">
        <v>627</v>
      </c>
    </row>
    <row r="122" spans="1:6" ht="12" customHeight="1" thickBot="1">
      <c r="A122" s="145" t="s">
        <v>6</v>
      </c>
      <c r="B122" s="153" t="s">
        <v>381</v>
      </c>
      <c r="C122" s="177">
        <v>772</v>
      </c>
      <c r="D122" s="177">
        <v>2065</v>
      </c>
      <c r="E122" s="160"/>
      <c r="F122" s="418" t="s">
        <v>628</v>
      </c>
    </row>
    <row r="123" spans="1:6" ht="12" customHeight="1">
      <c r="A123" s="140" t="s">
        <v>51</v>
      </c>
      <c r="B123" s="134" t="s">
        <v>43</v>
      </c>
      <c r="C123" s="179">
        <v>772</v>
      </c>
      <c r="D123" s="179">
        <v>2065</v>
      </c>
      <c r="E123" s="162">
        <v>0</v>
      </c>
      <c r="F123" s="418" t="s">
        <v>629</v>
      </c>
    </row>
    <row r="124" spans="1:6" ht="12" customHeight="1" thickBot="1">
      <c r="A124" s="141" t="s">
        <v>52</v>
      </c>
      <c r="B124" s="137" t="s">
        <v>44</v>
      </c>
      <c r="C124" s="180"/>
      <c r="D124" s="180"/>
      <c r="E124" s="163">
        <v>0</v>
      </c>
      <c r="F124" s="418" t="s">
        <v>630</v>
      </c>
    </row>
    <row r="125" spans="1:6" ht="12" customHeight="1" thickBot="1">
      <c r="A125" s="145" t="s">
        <v>7</v>
      </c>
      <c r="B125" s="153" t="s">
        <v>382</v>
      </c>
      <c r="C125" s="177">
        <v>24696</v>
      </c>
      <c r="D125" s="177">
        <v>29421</v>
      </c>
      <c r="E125" s="160">
        <v>22654</v>
      </c>
      <c r="F125" s="418" t="s">
        <v>631</v>
      </c>
    </row>
    <row r="126" spans="1:6" ht="12" customHeight="1" thickBot="1">
      <c r="A126" s="145" t="s">
        <v>8</v>
      </c>
      <c r="B126" s="153" t="s">
        <v>383</v>
      </c>
      <c r="C126" s="177"/>
      <c r="D126" s="177"/>
      <c r="E126" s="160"/>
      <c r="F126" s="418" t="s">
        <v>632</v>
      </c>
    </row>
    <row r="127" spans="1:6" ht="12" customHeight="1">
      <c r="A127" s="140" t="s">
        <v>55</v>
      </c>
      <c r="B127" s="134" t="s">
        <v>384</v>
      </c>
      <c r="C127" s="178">
        <v>0</v>
      </c>
      <c r="D127" s="178">
        <v>0</v>
      </c>
      <c r="E127" s="161">
        <v>0</v>
      </c>
      <c r="F127" s="418" t="s">
        <v>633</v>
      </c>
    </row>
    <row r="128" spans="1:6" ht="12" customHeight="1">
      <c r="A128" s="140" t="s">
        <v>56</v>
      </c>
      <c r="B128" s="134" t="s">
        <v>385</v>
      </c>
      <c r="C128" s="178">
        <v>0</v>
      </c>
      <c r="D128" s="178">
        <v>0</v>
      </c>
      <c r="E128" s="161">
        <v>0</v>
      </c>
      <c r="F128" s="418" t="s">
        <v>634</v>
      </c>
    </row>
    <row r="129" spans="1:6" ht="12" customHeight="1" thickBot="1">
      <c r="A129" s="138" t="s">
        <v>57</v>
      </c>
      <c r="B129" s="132" t="s">
        <v>386</v>
      </c>
      <c r="C129" s="178">
        <v>0</v>
      </c>
      <c r="D129" s="178">
        <v>0</v>
      </c>
      <c r="E129" s="161">
        <v>0</v>
      </c>
      <c r="F129" s="418" t="s">
        <v>635</v>
      </c>
    </row>
    <row r="130" spans="1:6" ht="12" customHeight="1" thickBot="1">
      <c r="A130" s="145" t="s">
        <v>9</v>
      </c>
      <c r="B130" s="153" t="s">
        <v>387</v>
      </c>
      <c r="C130" s="177"/>
      <c r="D130" s="177"/>
      <c r="E130" s="160"/>
      <c r="F130" s="418" t="s">
        <v>636</v>
      </c>
    </row>
    <row r="131" spans="1:6" ht="12" customHeight="1">
      <c r="A131" s="140" t="s">
        <v>58</v>
      </c>
      <c r="B131" s="134" t="s">
        <v>388</v>
      </c>
      <c r="C131" s="178">
        <v>0</v>
      </c>
      <c r="D131" s="178">
        <v>0</v>
      </c>
      <c r="E131" s="161">
        <v>0</v>
      </c>
      <c r="F131" s="418" t="s">
        <v>637</v>
      </c>
    </row>
    <row r="132" spans="1:6" ht="12" customHeight="1">
      <c r="A132" s="140" t="s">
        <v>59</v>
      </c>
      <c r="B132" s="134" t="s">
        <v>389</v>
      </c>
      <c r="C132" s="178">
        <v>0</v>
      </c>
      <c r="D132" s="178">
        <v>0</v>
      </c>
      <c r="E132" s="161">
        <v>0</v>
      </c>
      <c r="F132" s="418" t="s">
        <v>638</v>
      </c>
    </row>
    <row r="133" spans="1:6" ht="12" customHeight="1">
      <c r="A133" s="140" t="s">
        <v>284</v>
      </c>
      <c r="B133" s="134" t="s">
        <v>390</v>
      </c>
      <c r="C133" s="178">
        <v>0</v>
      </c>
      <c r="D133" s="178">
        <v>0</v>
      </c>
      <c r="E133" s="161">
        <v>0</v>
      </c>
      <c r="F133" s="418" t="s">
        <v>639</v>
      </c>
    </row>
    <row r="134" spans="1:6" ht="12" customHeight="1" thickBot="1">
      <c r="A134" s="138" t="s">
        <v>286</v>
      </c>
      <c r="B134" s="132" t="s">
        <v>391</v>
      </c>
      <c r="C134" s="178">
        <v>0</v>
      </c>
      <c r="D134" s="178">
        <v>0</v>
      </c>
      <c r="E134" s="161">
        <v>0</v>
      </c>
      <c r="F134" s="418" t="s">
        <v>640</v>
      </c>
    </row>
    <row r="135" spans="1:6" ht="12" customHeight="1" thickBot="1">
      <c r="A135" s="145" t="s">
        <v>10</v>
      </c>
      <c r="B135" s="153" t="s">
        <v>392</v>
      </c>
      <c r="C135" s="183"/>
      <c r="D135" s="183"/>
      <c r="E135" s="195"/>
      <c r="F135" s="418" t="s">
        <v>641</v>
      </c>
    </row>
    <row r="136" spans="1:6" ht="12" customHeight="1">
      <c r="A136" s="140" t="s">
        <v>60</v>
      </c>
      <c r="B136" s="134" t="s">
        <v>393</v>
      </c>
      <c r="C136" s="178">
        <v>0</v>
      </c>
      <c r="D136" s="178">
        <v>0</v>
      </c>
      <c r="E136" s="161">
        <v>0</v>
      </c>
      <c r="F136" s="418" t="s">
        <v>642</v>
      </c>
    </row>
    <row r="137" spans="1:6" ht="12" customHeight="1">
      <c r="A137" s="140" t="s">
        <v>61</v>
      </c>
      <c r="B137" s="134" t="s">
        <v>394</v>
      </c>
      <c r="C137" s="178">
        <v>0</v>
      </c>
      <c r="D137" s="178">
        <v>0</v>
      </c>
      <c r="E137" s="161"/>
      <c r="F137" s="418" t="s">
        <v>643</v>
      </c>
    </row>
    <row r="138" spans="1:6" ht="12" customHeight="1">
      <c r="A138" s="140" t="s">
        <v>293</v>
      </c>
      <c r="B138" s="134" t="s">
        <v>395</v>
      </c>
      <c r="C138" s="178">
        <v>0</v>
      </c>
      <c r="D138" s="178">
        <v>0</v>
      </c>
      <c r="E138" s="161">
        <v>0</v>
      </c>
      <c r="F138" s="418" t="s">
        <v>644</v>
      </c>
    </row>
    <row r="139" spans="1:6" ht="12" customHeight="1" thickBot="1">
      <c r="A139" s="138" t="s">
        <v>295</v>
      </c>
      <c r="B139" s="132" t="s">
        <v>396</v>
      </c>
      <c r="C139" s="178">
        <v>0</v>
      </c>
      <c r="D139" s="178">
        <v>0</v>
      </c>
      <c r="E139" s="161">
        <v>0</v>
      </c>
      <c r="F139" s="418" t="s">
        <v>645</v>
      </c>
    </row>
    <row r="140" spans="1:9" ht="15" customHeight="1" thickBot="1">
      <c r="A140" s="145" t="s">
        <v>11</v>
      </c>
      <c r="B140" s="153" t="s">
        <v>397</v>
      </c>
      <c r="C140" s="25"/>
      <c r="D140" s="25"/>
      <c r="E140" s="129"/>
      <c r="F140" s="418" t="s">
        <v>646</v>
      </c>
      <c r="G140" s="194"/>
      <c r="H140" s="194"/>
      <c r="I140" s="194"/>
    </row>
    <row r="141" spans="1:6" s="187" customFormat="1" ht="12.75" customHeight="1">
      <c r="A141" s="140" t="s">
        <v>107</v>
      </c>
      <c r="B141" s="134" t="s">
        <v>398</v>
      </c>
      <c r="C141" s="178">
        <v>0</v>
      </c>
      <c r="D141" s="178">
        <v>0</v>
      </c>
      <c r="E141" s="161">
        <v>0</v>
      </c>
      <c r="F141" s="418" t="s">
        <v>647</v>
      </c>
    </row>
    <row r="142" spans="1:6" ht="12.75" customHeight="1">
      <c r="A142" s="140" t="s">
        <v>108</v>
      </c>
      <c r="B142" s="134" t="s">
        <v>399</v>
      </c>
      <c r="C142" s="178">
        <v>0</v>
      </c>
      <c r="D142" s="178">
        <v>0</v>
      </c>
      <c r="E142" s="161">
        <v>0</v>
      </c>
      <c r="F142" s="418" t="s">
        <v>648</v>
      </c>
    </row>
    <row r="143" spans="1:6" ht="12.75" customHeight="1">
      <c r="A143" s="140" t="s">
        <v>132</v>
      </c>
      <c r="B143" s="134" t="s">
        <v>400</v>
      </c>
      <c r="C143" s="178">
        <v>0</v>
      </c>
      <c r="D143" s="178">
        <v>0</v>
      </c>
      <c r="E143" s="161">
        <v>0</v>
      </c>
      <c r="F143" s="418" t="s">
        <v>649</v>
      </c>
    </row>
    <row r="144" spans="1:6" ht="12.75" customHeight="1" thickBot="1">
      <c r="A144" s="140" t="s">
        <v>301</v>
      </c>
      <c r="B144" s="134" t="s">
        <v>401</v>
      </c>
      <c r="C144" s="178">
        <v>0</v>
      </c>
      <c r="D144" s="178">
        <v>0</v>
      </c>
      <c r="E144" s="161">
        <v>0</v>
      </c>
      <c r="F144" s="418" t="s">
        <v>650</v>
      </c>
    </row>
    <row r="145" spans="1:6" ht="16.5" thickBot="1">
      <c r="A145" s="145" t="s">
        <v>12</v>
      </c>
      <c r="B145" s="153" t="s">
        <v>402</v>
      </c>
      <c r="C145" s="127"/>
      <c r="D145" s="127"/>
      <c r="E145" s="128"/>
      <c r="F145" s="418" t="s">
        <v>651</v>
      </c>
    </row>
    <row r="146" spans="1:6" ht="16.5" thickBot="1">
      <c r="A146" s="170" t="s">
        <v>13</v>
      </c>
      <c r="B146" s="173" t="s">
        <v>403</v>
      </c>
      <c r="C146" s="127">
        <v>24696</v>
      </c>
      <c r="D146" s="127">
        <v>29421</v>
      </c>
      <c r="E146" s="128">
        <v>22654</v>
      </c>
      <c r="F146" s="418" t="s">
        <v>652</v>
      </c>
    </row>
    <row r="148" spans="1:5" ht="18.75" customHeight="1">
      <c r="A148" s="436" t="s">
        <v>404</v>
      </c>
      <c r="B148" s="436"/>
      <c r="C148" s="436"/>
      <c r="D148" s="436"/>
      <c r="E148" s="436"/>
    </row>
    <row r="149" spans="1:5" ht="13.5" customHeight="1" thickBot="1">
      <c r="A149" s="155" t="s">
        <v>89</v>
      </c>
      <c r="B149" s="155"/>
      <c r="C149" s="185"/>
      <c r="E149" s="172" t="s">
        <v>131</v>
      </c>
    </row>
    <row r="150" spans="1:5" ht="21.75" thickBot="1">
      <c r="A150" s="145">
        <v>1</v>
      </c>
      <c r="B150" s="148" t="s">
        <v>405</v>
      </c>
      <c r="C150" s="171">
        <v>-8000</v>
      </c>
      <c r="D150" s="171">
        <v>-10086</v>
      </c>
      <c r="E150" s="171">
        <v>-2559</v>
      </c>
    </row>
    <row r="151" spans="1:5" ht="21.75" thickBot="1">
      <c r="A151" s="145" t="s">
        <v>5</v>
      </c>
      <c r="B151" s="148" t="s">
        <v>406</v>
      </c>
      <c r="C151" s="171">
        <v>8000</v>
      </c>
      <c r="D151" s="171">
        <v>10086</v>
      </c>
      <c r="E151" s="171">
        <v>6689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landscape" paperSize="9" r:id="rId1"/>
  <headerFooter alignWithMargins="0">
    <oddHeader>&amp;C&amp;"Times New Roman CE,Félkövér"&amp;12
Pula Önkormányzat
2014. ÉVI ZÁRSZÁMADÁSÁNAK PÉNZÜGYI MÉRLEGE&amp;10
&amp;R&amp;"Times New Roman CE,Félkövér dőlt"&amp;11 1.1. melléklet a 6/2015. (V.28.) önkormányzati rendelethez</oddHeader>
  </headerFooter>
  <rowBreaks count="1" manualBreakCount="1">
    <brk id="8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SheetLayoutView="100" zoomScalePageLayoutView="75" workbookViewId="0" topLeftCell="C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8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422" hidden="1" customWidth="1"/>
    <col min="12" max="16384" width="9.375" style="4" customWidth="1"/>
  </cols>
  <sheetData>
    <row r="1" spans="2:10" ht="39.75" customHeight="1">
      <c r="B1" s="218" t="s">
        <v>93</v>
      </c>
      <c r="C1" s="219"/>
      <c r="D1" s="219"/>
      <c r="E1" s="219"/>
      <c r="F1" s="219"/>
      <c r="G1" s="219"/>
      <c r="H1" s="219"/>
      <c r="I1" s="219"/>
      <c r="J1" s="439" t="str">
        <f>+CONCATENATE("2.1. melléklet a 6/",LEFT('1.1.sz.mell.'!C3,4)+1,". (V.28.) önkormányzati rendelethez")</f>
        <v>2.1. melléklet a 6/2015. (V.28.) önkormányzati rendelethez</v>
      </c>
    </row>
    <row r="2" spans="7:10" ht="14.25" thickBot="1">
      <c r="G2" s="12"/>
      <c r="H2" s="12"/>
      <c r="I2" s="12" t="s">
        <v>47</v>
      </c>
      <c r="J2" s="439"/>
    </row>
    <row r="3" spans="1:10" ht="18" customHeight="1" thickBot="1">
      <c r="A3" s="440" t="s">
        <v>50</v>
      </c>
      <c r="B3" s="243" t="s">
        <v>40</v>
      </c>
      <c r="C3" s="244"/>
      <c r="D3" s="244"/>
      <c r="E3" s="244"/>
      <c r="F3" s="243" t="s">
        <v>41</v>
      </c>
      <c r="G3" s="245"/>
      <c r="H3" s="245"/>
      <c r="I3" s="245"/>
      <c r="J3" s="439"/>
    </row>
    <row r="4" spans="1:11" s="220" customFormat="1" ht="35.25" customHeight="1" thickBot="1">
      <c r="A4" s="441"/>
      <c r="B4" s="9" t="s">
        <v>48</v>
      </c>
      <c r="C4" s="10" t="str">
        <f>+CONCATENATE(LEFT('1.1.sz.mell.'!C3,4),". évi eredeti előirányzat")</f>
        <v>2014. évi eredeti előirányzat</v>
      </c>
      <c r="D4" s="206" t="str">
        <f>+CONCATENATE(LEFT('1.1.sz.mell.'!C3,4),". évi módosított előirányzat")</f>
        <v>2014. évi módosított előirányzat</v>
      </c>
      <c r="E4" s="10" t="str">
        <f>+CONCATENATE(LEFT('1.1.sz.mell.'!C3,4),". évi teljesítés")</f>
        <v>2014. évi teljesítés</v>
      </c>
      <c r="F4" s="9" t="s">
        <v>48</v>
      </c>
      <c r="G4" s="10" t="str">
        <f>+C4</f>
        <v>2014. évi eredeti előirányzat</v>
      </c>
      <c r="H4" s="206" t="str">
        <f>+D4</f>
        <v>2014. évi módosított előirányzat</v>
      </c>
      <c r="I4" s="236" t="str">
        <f>+E4</f>
        <v>2014. évi teljesítés</v>
      </c>
      <c r="J4" s="439"/>
      <c r="K4" s="423"/>
    </row>
    <row r="5" spans="1:11" s="221" customFormat="1" ht="12" customHeight="1" thickBot="1">
      <c r="A5" s="246" t="s">
        <v>350</v>
      </c>
      <c r="B5" s="247" t="s">
        <v>351</v>
      </c>
      <c r="C5" s="248" t="s">
        <v>352</v>
      </c>
      <c r="D5" s="248" t="s">
        <v>353</v>
      </c>
      <c r="E5" s="248" t="s">
        <v>354</v>
      </c>
      <c r="F5" s="247" t="s">
        <v>431</v>
      </c>
      <c r="G5" s="248" t="s">
        <v>432</v>
      </c>
      <c r="H5" s="248" t="s">
        <v>433</v>
      </c>
      <c r="I5" s="249" t="s">
        <v>434</v>
      </c>
      <c r="J5" s="439"/>
      <c r="K5" s="424"/>
    </row>
    <row r="6" spans="1:11" ht="15" customHeight="1">
      <c r="A6" s="222" t="s">
        <v>4</v>
      </c>
      <c r="B6" s="223" t="s">
        <v>407</v>
      </c>
      <c r="C6" s="209">
        <v>12147</v>
      </c>
      <c r="D6" s="209">
        <v>12295</v>
      </c>
      <c r="E6" s="209">
        <v>12295</v>
      </c>
      <c r="F6" s="223" t="s">
        <v>49</v>
      </c>
      <c r="G6" s="209">
        <v>4550</v>
      </c>
      <c r="H6" s="209">
        <v>6612</v>
      </c>
      <c r="I6" s="215">
        <v>6612</v>
      </c>
      <c r="J6" s="439"/>
      <c r="K6" s="422" t="s">
        <v>598</v>
      </c>
    </row>
    <row r="7" spans="1:11" ht="15" customHeight="1">
      <c r="A7" s="224" t="s">
        <v>5</v>
      </c>
      <c r="B7" s="225" t="s">
        <v>408</v>
      </c>
      <c r="C7" s="210">
        <v>1335</v>
      </c>
      <c r="D7" s="210">
        <v>2930</v>
      </c>
      <c r="E7" s="210">
        <v>3115</v>
      </c>
      <c r="F7" s="225" t="s">
        <v>109</v>
      </c>
      <c r="G7" s="210">
        <v>1117</v>
      </c>
      <c r="H7" s="210">
        <v>1444</v>
      </c>
      <c r="I7" s="216">
        <v>1444</v>
      </c>
      <c r="J7" s="439"/>
      <c r="K7" s="422" t="s">
        <v>599</v>
      </c>
    </row>
    <row r="8" spans="1:11" ht="15" customHeight="1">
      <c r="A8" s="224" t="s">
        <v>6</v>
      </c>
      <c r="B8" s="225" t="s">
        <v>409</v>
      </c>
      <c r="C8" s="210">
        <v>0</v>
      </c>
      <c r="D8" s="210">
        <v>0</v>
      </c>
      <c r="E8" s="210">
        <v>0</v>
      </c>
      <c r="F8" s="225" t="s">
        <v>136</v>
      </c>
      <c r="G8" s="210">
        <v>6946</v>
      </c>
      <c r="H8" s="210">
        <v>8079</v>
      </c>
      <c r="I8" s="216">
        <v>6427</v>
      </c>
      <c r="J8" s="439"/>
      <c r="K8" s="422" t="s">
        <v>600</v>
      </c>
    </row>
    <row r="9" spans="1:11" ht="15" customHeight="1">
      <c r="A9" s="224" t="s">
        <v>7</v>
      </c>
      <c r="B9" s="225" t="s">
        <v>100</v>
      </c>
      <c r="C9" s="210">
        <v>2354</v>
      </c>
      <c r="D9" s="210">
        <v>2354</v>
      </c>
      <c r="E9" s="210">
        <v>3249</v>
      </c>
      <c r="F9" s="225" t="s">
        <v>110</v>
      </c>
      <c r="G9" s="210">
        <v>2599</v>
      </c>
      <c r="H9" s="210">
        <v>2609</v>
      </c>
      <c r="I9" s="216">
        <v>2189</v>
      </c>
      <c r="J9" s="439"/>
      <c r="K9" s="422" t="s">
        <v>601</v>
      </c>
    </row>
    <row r="10" spans="1:11" ht="15" customHeight="1">
      <c r="A10" s="224" t="s">
        <v>8</v>
      </c>
      <c r="B10" s="226" t="s">
        <v>410</v>
      </c>
      <c r="C10" s="210">
        <v>0</v>
      </c>
      <c r="D10" s="210">
        <v>152</v>
      </c>
      <c r="E10" s="210">
        <v>152</v>
      </c>
      <c r="F10" s="225" t="s">
        <v>111</v>
      </c>
      <c r="G10" s="210">
        <v>1634</v>
      </c>
      <c r="H10" s="210">
        <v>1734</v>
      </c>
      <c r="I10" s="216">
        <v>897</v>
      </c>
      <c r="J10" s="439"/>
      <c r="K10" s="422" t="s">
        <v>602</v>
      </c>
    </row>
    <row r="11" spans="1:11" ht="15" customHeight="1">
      <c r="A11" s="224" t="s">
        <v>9</v>
      </c>
      <c r="B11" s="225" t="s">
        <v>582</v>
      </c>
      <c r="C11" s="211">
        <v>0</v>
      </c>
      <c r="D11" s="211">
        <v>744</v>
      </c>
      <c r="E11" s="211">
        <v>744</v>
      </c>
      <c r="F11" s="225" t="s">
        <v>35</v>
      </c>
      <c r="G11" s="210">
        <v>772</v>
      </c>
      <c r="H11" s="210">
        <v>2065</v>
      </c>
      <c r="I11" s="216"/>
      <c r="J11" s="439"/>
      <c r="K11" s="422" t="s">
        <v>603</v>
      </c>
    </row>
    <row r="12" spans="1:11" ht="15" customHeight="1">
      <c r="A12" s="224" t="s">
        <v>10</v>
      </c>
      <c r="B12" s="225" t="s">
        <v>280</v>
      </c>
      <c r="C12" s="210">
        <v>860</v>
      </c>
      <c r="D12" s="210">
        <v>860</v>
      </c>
      <c r="E12" s="210">
        <v>540</v>
      </c>
      <c r="F12" s="2"/>
      <c r="G12" s="210"/>
      <c r="H12" s="210"/>
      <c r="I12" s="216"/>
      <c r="J12" s="439"/>
      <c r="K12" s="422" t="s">
        <v>604</v>
      </c>
    </row>
    <row r="13" spans="1:10" ht="15" customHeight="1">
      <c r="A13" s="224" t="s">
        <v>11</v>
      </c>
      <c r="B13" s="2"/>
      <c r="C13" s="210"/>
      <c r="D13" s="210"/>
      <c r="E13" s="210"/>
      <c r="F13" s="2"/>
      <c r="G13" s="210"/>
      <c r="H13" s="210"/>
      <c r="I13" s="216"/>
      <c r="J13" s="439"/>
    </row>
    <row r="14" spans="1:10" ht="15" customHeight="1">
      <c r="A14" s="224" t="s">
        <v>12</v>
      </c>
      <c r="B14" s="235"/>
      <c r="C14" s="211"/>
      <c r="D14" s="211"/>
      <c r="E14" s="211"/>
      <c r="F14" s="2"/>
      <c r="G14" s="210"/>
      <c r="H14" s="210"/>
      <c r="I14" s="216"/>
      <c r="J14" s="439"/>
    </row>
    <row r="15" spans="1:10" ht="15" customHeight="1">
      <c r="A15" s="224" t="s">
        <v>13</v>
      </c>
      <c r="B15" s="2"/>
      <c r="C15" s="210"/>
      <c r="D15" s="210"/>
      <c r="E15" s="210"/>
      <c r="F15" s="2"/>
      <c r="G15" s="210"/>
      <c r="H15" s="210"/>
      <c r="I15" s="216"/>
      <c r="J15" s="439"/>
    </row>
    <row r="16" spans="1:10" ht="15" customHeight="1">
      <c r="A16" s="224" t="s">
        <v>14</v>
      </c>
      <c r="B16" s="2"/>
      <c r="C16" s="210"/>
      <c r="D16" s="210"/>
      <c r="E16" s="210"/>
      <c r="F16" s="2"/>
      <c r="G16" s="210"/>
      <c r="H16" s="210"/>
      <c r="I16" s="216"/>
      <c r="J16" s="439"/>
    </row>
    <row r="17" spans="1:10" ht="15" customHeight="1" thickBot="1">
      <c r="A17" s="224" t="s">
        <v>15</v>
      </c>
      <c r="B17" s="5"/>
      <c r="C17" s="212"/>
      <c r="D17" s="212"/>
      <c r="E17" s="212"/>
      <c r="F17" s="2"/>
      <c r="G17" s="212"/>
      <c r="H17" s="212"/>
      <c r="I17" s="217"/>
      <c r="J17" s="439"/>
    </row>
    <row r="18" spans="1:11" ht="17.25" customHeight="1" thickBot="1">
      <c r="A18" s="227" t="s">
        <v>16</v>
      </c>
      <c r="B18" s="208" t="s">
        <v>411</v>
      </c>
      <c r="C18" s="213">
        <f>+C6+C7+C9+C10+C12+C13+C14+C15+C16+C17</f>
        <v>16696</v>
      </c>
      <c r="D18" s="213">
        <f>SUM(D6:D16)</f>
        <v>19335</v>
      </c>
      <c r="E18" s="213">
        <f>SUM(E6:E16)</f>
        <v>20095</v>
      </c>
      <c r="F18" s="208" t="s">
        <v>418</v>
      </c>
      <c r="G18" s="213">
        <f>SUM(G6:G17)</f>
        <v>17618</v>
      </c>
      <c r="H18" s="213">
        <f>SUM(H6:H17)</f>
        <v>22543</v>
      </c>
      <c r="I18" s="213">
        <f>SUM(I6:I17)</f>
        <v>17569</v>
      </c>
      <c r="J18" s="439"/>
      <c r="K18" s="422" t="s">
        <v>605</v>
      </c>
    </row>
    <row r="19" spans="1:11" ht="15" customHeight="1">
      <c r="A19" s="228" t="s">
        <v>17</v>
      </c>
      <c r="B19" s="229" t="s">
        <v>412</v>
      </c>
      <c r="C19" s="13">
        <f>+C20+C21+C22+C23</f>
        <v>0</v>
      </c>
      <c r="D19" s="13">
        <f>+D20+D21+D22+D23</f>
        <v>0</v>
      </c>
      <c r="E19" s="13">
        <f>+E20+E21+E22+E23</f>
        <v>0</v>
      </c>
      <c r="F19" s="230" t="s">
        <v>117</v>
      </c>
      <c r="G19" s="214"/>
      <c r="H19" s="214"/>
      <c r="I19" s="214"/>
      <c r="J19" s="439"/>
      <c r="K19" s="422" t="s">
        <v>606</v>
      </c>
    </row>
    <row r="20" spans="1:11" ht="15" customHeight="1">
      <c r="A20" s="231" t="s">
        <v>18</v>
      </c>
      <c r="B20" s="230" t="s">
        <v>128</v>
      </c>
      <c r="C20" s="207"/>
      <c r="D20" s="207"/>
      <c r="E20" s="207"/>
      <c r="F20" s="230" t="s">
        <v>419</v>
      </c>
      <c r="G20" s="207"/>
      <c r="H20" s="207"/>
      <c r="I20" s="207"/>
      <c r="J20" s="439"/>
      <c r="K20" s="422" t="s">
        <v>607</v>
      </c>
    </row>
    <row r="21" spans="1:11" ht="15" customHeight="1">
      <c r="A21" s="231" t="s">
        <v>19</v>
      </c>
      <c r="B21" s="230" t="s">
        <v>129</v>
      </c>
      <c r="C21" s="207"/>
      <c r="D21" s="207"/>
      <c r="E21" s="207"/>
      <c r="F21" s="230" t="s">
        <v>91</v>
      </c>
      <c r="G21" s="207"/>
      <c r="H21" s="207"/>
      <c r="I21" s="207"/>
      <c r="J21" s="439"/>
      <c r="K21" s="422" t="s">
        <v>608</v>
      </c>
    </row>
    <row r="22" spans="1:11" ht="15" customHeight="1">
      <c r="A22" s="231" t="s">
        <v>20</v>
      </c>
      <c r="B22" s="230" t="s">
        <v>134</v>
      </c>
      <c r="C22" s="207"/>
      <c r="D22" s="207"/>
      <c r="E22" s="207"/>
      <c r="F22" s="230" t="s">
        <v>92</v>
      </c>
      <c r="G22" s="207"/>
      <c r="H22" s="207"/>
      <c r="I22" s="207"/>
      <c r="J22" s="439"/>
      <c r="K22" s="422" t="s">
        <v>609</v>
      </c>
    </row>
    <row r="23" spans="1:11" ht="15" customHeight="1">
      <c r="A23" s="231" t="s">
        <v>21</v>
      </c>
      <c r="B23" s="230" t="s">
        <v>135</v>
      </c>
      <c r="C23" s="207"/>
      <c r="D23" s="207"/>
      <c r="E23" s="207"/>
      <c r="F23" s="229" t="s">
        <v>137</v>
      </c>
      <c r="G23" s="207"/>
      <c r="H23" s="207"/>
      <c r="I23" s="207"/>
      <c r="J23" s="439"/>
      <c r="K23" s="422" t="s">
        <v>610</v>
      </c>
    </row>
    <row r="24" spans="1:11" ht="15" customHeight="1">
      <c r="A24" s="231" t="s">
        <v>22</v>
      </c>
      <c r="B24" s="230" t="s">
        <v>413</v>
      </c>
      <c r="C24" s="232">
        <f>+C25+C26</f>
        <v>0</v>
      </c>
      <c r="D24" s="232">
        <f>+D25+D26</f>
        <v>0</v>
      </c>
      <c r="E24" s="232">
        <f>+E25+E26</f>
        <v>0</v>
      </c>
      <c r="F24" s="230" t="s">
        <v>118</v>
      </c>
      <c r="G24" s="207"/>
      <c r="H24" s="207"/>
      <c r="I24" s="207"/>
      <c r="J24" s="439"/>
      <c r="K24" s="422" t="s">
        <v>611</v>
      </c>
    </row>
    <row r="25" spans="1:11" ht="15" customHeight="1">
      <c r="A25" s="228" t="s">
        <v>23</v>
      </c>
      <c r="B25" s="229" t="s">
        <v>414</v>
      </c>
      <c r="C25" s="214"/>
      <c r="D25" s="214"/>
      <c r="E25" s="214"/>
      <c r="F25" s="223" t="s">
        <v>119</v>
      </c>
      <c r="G25" s="214"/>
      <c r="H25" s="214"/>
      <c r="I25" s="214"/>
      <c r="J25" s="439"/>
      <c r="K25" s="422" t="s">
        <v>612</v>
      </c>
    </row>
    <row r="26" spans="1:11" ht="15" customHeight="1" thickBot="1">
      <c r="A26" s="231" t="s">
        <v>24</v>
      </c>
      <c r="B26" s="230" t="s">
        <v>415</v>
      </c>
      <c r="C26" s="207"/>
      <c r="D26" s="207"/>
      <c r="E26" s="207"/>
      <c r="F26" s="2"/>
      <c r="G26" s="207"/>
      <c r="H26" s="207"/>
      <c r="I26" s="207"/>
      <c r="J26" s="439"/>
      <c r="K26" s="422" t="s">
        <v>613</v>
      </c>
    </row>
    <row r="27" spans="1:11" ht="17.25" customHeight="1" thickBot="1">
      <c r="A27" s="227" t="s">
        <v>25</v>
      </c>
      <c r="B27" s="208" t="s">
        <v>416</v>
      </c>
      <c r="C27" s="213">
        <v>8000</v>
      </c>
      <c r="D27" s="213">
        <v>10086</v>
      </c>
      <c r="E27" s="213">
        <f>+E19+E24</f>
        <v>0</v>
      </c>
      <c r="F27" s="208" t="s">
        <v>420</v>
      </c>
      <c r="G27" s="213">
        <f>SUM(G19:G26)</f>
        <v>0</v>
      </c>
      <c r="H27" s="213">
        <f>SUM(H19:H26)</f>
        <v>0</v>
      </c>
      <c r="I27" s="213">
        <f>SUM(I19:I26)</f>
        <v>0</v>
      </c>
      <c r="J27" s="439"/>
      <c r="K27" s="422" t="s">
        <v>614</v>
      </c>
    </row>
    <row r="28" spans="1:11" ht="17.25" customHeight="1" thickBot="1">
      <c r="A28" s="227" t="s">
        <v>26</v>
      </c>
      <c r="B28" s="233" t="s">
        <v>417</v>
      </c>
      <c r="C28" s="26">
        <f>+C18+C27</f>
        <v>24696</v>
      </c>
      <c r="D28" s="26">
        <f>+D18+D27</f>
        <v>29421</v>
      </c>
      <c r="E28" s="234">
        <f>+E18+E27</f>
        <v>20095</v>
      </c>
      <c r="F28" s="233" t="s">
        <v>421</v>
      </c>
      <c r="G28" s="26">
        <f>+G18+G27</f>
        <v>17618</v>
      </c>
      <c r="H28" s="26">
        <f>+H18+H27</f>
        <v>22543</v>
      </c>
      <c r="I28" s="26">
        <f>+I18+I27</f>
        <v>17569</v>
      </c>
      <c r="J28" s="439"/>
      <c r="K28" s="422" t="s">
        <v>615</v>
      </c>
    </row>
    <row r="29" spans="1:11" ht="17.25" customHeight="1" thickBot="1">
      <c r="A29" s="227" t="s">
        <v>27</v>
      </c>
      <c r="B29" s="233" t="s">
        <v>95</v>
      </c>
      <c r="C29" s="26">
        <f>IF(C18-G18&lt;0,G18-C18,"-")</f>
        <v>922</v>
      </c>
      <c r="D29" s="26">
        <f>IF(D18-H18&lt;0,H18-D18,"-")</f>
        <v>3208</v>
      </c>
      <c r="E29" s="234" t="str">
        <f>IF(E18-I18&lt;0,I18-E18,"-")</f>
        <v>-</v>
      </c>
      <c r="F29" s="233" t="s">
        <v>96</v>
      </c>
      <c r="G29" s="26" t="str">
        <f>IF(C18-G18&gt;0,C18-G18,"-")</f>
        <v>-</v>
      </c>
      <c r="H29" s="26" t="str">
        <f>IF(D18-H18&gt;0,D18-H18,"-")</f>
        <v>-</v>
      </c>
      <c r="I29" s="26">
        <f>IF(E18-I18&gt;0,E18-I18,"-")</f>
        <v>2526</v>
      </c>
      <c r="J29" s="439"/>
      <c r="K29" s="422" t="s">
        <v>616</v>
      </c>
    </row>
    <row r="30" spans="1:11" ht="17.25" customHeight="1" thickBot="1">
      <c r="A30" s="227" t="s">
        <v>28</v>
      </c>
      <c r="B30" s="233" t="s">
        <v>138</v>
      </c>
      <c r="C30" s="26" t="str">
        <f>IF(C28-G28&lt;0,G28-C28,"-")</f>
        <v>-</v>
      </c>
      <c r="D30" s="26" t="str">
        <f>IF(D28-H28&lt;0,H28-D28,"-")</f>
        <v>-</v>
      </c>
      <c r="E30" s="234" t="str">
        <f>IF(E28-I28&lt;0,I28-E28,"-")</f>
        <v>-</v>
      </c>
      <c r="F30" s="233" t="s">
        <v>139</v>
      </c>
      <c r="G30" s="26">
        <f>IF(C28-G28&gt;0,C28-G28,"-")</f>
        <v>7078</v>
      </c>
      <c r="H30" s="26">
        <f>IF(D28-H28&gt;0,D28-H28,"-")</f>
        <v>6878</v>
      </c>
      <c r="I30" s="26">
        <f>IF(E28-I28&gt;0,E28-I28,"-")</f>
        <v>2526</v>
      </c>
      <c r="J30" s="439"/>
      <c r="K30" s="422" t="s">
        <v>617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8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422" hidden="1" customWidth="1"/>
    <col min="12" max="16384" width="9.375" style="4" customWidth="1"/>
  </cols>
  <sheetData>
    <row r="1" spans="2:10" ht="39.75" customHeight="1">
      <c r="B1" s="218" t="s">
        <v>94</v>
      </c>
      <c r="C1" s="219"/>
      <c r="D1" s="219"/>
      <c r="E1" s="219"/>
      <c r="F1" s="219"/>
      <c r="G1" s="219"/>
      <c r="H1" s="219"/>
      <c r="I1" s="219"/>
      <c r="J1" s="442" t="str">
        <f>+CONCATENATE("2.2. melléklet a 6/",LEFT('1.1.sz.mell.'!C3,4)+1,". (V.28.) önkormányzati rendelethez")</f>
        <v>2.2. melléklet a 6/2015. (V.28.) önkormányzati rendelethez</v>
      </c>
    </row>
    <row r="2" spans="7:10" ht="14.25" thickBot="1">
      <c r="G2" s="12"/>
      <c r="H2" s="12"/>
      <c r="I2" s="12" t="s">
        <v>47</v>
      </c>
      <c r="J2" s="442"/>
    </row>
    <row r="3" spans="1:10" ht="24" customHeight="1" thickBot="1">
      <c r="A3" s="443" t="s">
        <v>50</v>
      </c>
      <c r="B3" s="243" t="s">
        <v>40</v>
      </c>
      <c r="C3" s="244"/>
      <c r="D3" s="244"/>
      <c r="E3" s="244"/>
      <c r="F3" s="243" t="s">
        <v>41</v>
      </c>
      <c r="G3" s="245"/>
      <c r="H3" s="245"/>
      <c r="I3" s="245"/>
      <c r="J3" s="442"/>
    </row>
    <row r="4" spans="1:11" s="220" customFormat="1" ht="35.25" customHeight="1" thickBot="1">
      <c r="A4" s="444"/>
      <c r="B4" s="9" t="s">
        <v>48</v>
      </c>
      <c r="C4" s="10" t="str">
        <f>+'2.1.sz.mell  '!C4</f>
        <v>2014. évi eredeti előirányzat</v>
      </c>
      <c r="D4" s="206" t="str">
        <f>+'2.1.sz.mell  '!D4</f>
        <v>2014. évi módosított előirányzat</v>
      </c>
      <c r="E4" s="10" t="str">
        <f>+'2.1.sz.mell  '!E4</f>
        <v>2014. évi teljesítés</v>
      </c>
      <c r="F4" s="9" t="s">
        <v>48</v>
      </c>
      <c r="G4" s="10" t="str">
        <f>+'2.1.sz.mell  '!C4</f>
        <v>2014. évi eredeti előirányzat</v>
      </c>
      <c r="H4" s="206" t="str">
        <f>+'2.1.sz.mell  '!D4</f>
        <v>2014. évi módosított előirányzat</v>
      </c>
      <c r="I4" s="236" t="str">
        <f>+'2.1.sz.mell  '!E4</f>
        <v>2014. évi teljesítés</v>
      </c>
      <c r="J4" s="442"/>
      <c r="K4" s="423"/>
    </row>
    <row r="5" spans="1:11" s="220" customFormat="1" ht="13.5" thickBot="1">
      <c r="A5" s="246" t="s">
        <v>350</v>
      </c>
      <c r="B5" s="247" t="s">
        <v>351</v>
      </c>
      <c r="C5" s="248" t="s">
        <v>352</v>
      </c>
      <c r="D5" s="248" t="s">
        <v>353</v>
      </c>
      <c r="E5" s="248" t="s">
        <v>354</v>
      </c>
      <c r="F5" s="247" t="s">
        <v>431</v>
      </c>
      <c r="G5" s="248" t="s">
        <v>432</v>
      </c>
      <c r="H5" s="248" t="s">
        <v>433</v>
      </c>
      <c r="I5" s="249" t="s">
        <v>434</v>
      </c>
      <c r="J5" s="442"/>
      <c r="K5" s="424"/>
    </row>
    <row r="6" spans="1:11" ht="12.75" customHeight="1">
      <c r="A6" s="222" t="s">
        <v>4</v>
      </c>
      <c r="B6" s="223" t="s">
        <v>422</v>
      </c>
      <c r="C6" s="209"/>
      <c r="D6" s="209"/>
      <c r="E6" s="209"/>
      <c r="F6" s="223" t="s">
        <v>130</v>
      </c>
      <c r="G6" s="209">
        <v>350</v>
      </c>
      <c r="H6" s="209">
        <v>906</v>
      </c>
      <c r="I6" s="215">
        <v>527</v>
      </c>
      <c r="J6" s="442"/>
      <c r="K6" s="422" t="s">
        <v>598</v>
      </c>
    </row>
    <row r="7" spans="1:11" ht="12.75">
      <c r="A7" s="224" t="s">
        <v>5</v>
      </c>
      <c r="B7" s="225" t="s">
        <v>423</v>
      </c>
      <c r="C7" s="210"/>
      <c r="D7" s="210"/>
      <c r="E7" s="210"/>
      <c r="F7" s="225" t="s">
        <v>435</v>
      </c>
      <c r="G7" s="210"/>
      <c r="H7" s="210"/>
      <c r="I7" s="216"/>
      <c r="J7" s="442"/>
      <c r="K7" s="422" t="s">
        <v>599</v>
      </c>
    </row>
    <row r="8" spans="1:11" ht="12.75" customHeight="1">
      <c r="A8" s="224" t="s">
        <v>6</v>
      </c>
      <c r="B8" s="225" t="s">
        <v>424</v>
      </c>
      <c r="C8" s="210"/>
      <c r="D8" s="210"/>
      <c r="E8" s="210"/>
      <c r="F8" s="225" t="s">
        <v>113</v>
      </c>
      <c r="G8" s="210">
        <v>6728</v>
      </c>
      <c r="H8" s="210">
        <v>5972</v>
      </c>
      <c r="I8" s="216">
        <v>4558</v>
      </c>
      <c r="J8" s="442"/>
      <c r="K8" s="422" t="s">
        <v>600</v>
      </c>
    </row>
    <row r="9" spans="1:11" ht="12.75" customHeight="1">
      <c r="A9" s="224" t="s">
        <v>7</v>
      </c>
      <c r="B9" s="225" t="s">
        <v>425</v>
      </c>
      <c r="C9" s="210"/>
      <c r="D9" s="210"/>
      <c r="E9" s="210"/>
      <c r="F9" s="225" t="s">
        <v>436</v>
      </c>
      <c r="G9" s="210"/>
      <c r="H9" s="210"/>
      <c r="I9" s="216"/>
      <c r="J9" s="442"/>
      <c r="K9" s="422" t="s">
        <v>601</v>
      </c>
    </row>
    <row r="10" spans="1:11" ht="12.75" customHeight="1">
      <c r="A10" s="224" t="s">
        <v>8</v>
      </c>
      <c r="B10" s="225" t="s">
        <v>426</v>
      </c>
      <c r="C10" s="210"/>
      <c r="D10" s="210"/>
      <c r="E10" s="210"/>
      <c r="F10" s="225" t="s">
        <v>133</v>
      </c>
      <c r="G10" s="210"/>
      <c r="H10" s="210"/>
      <c r="I10" s="216"/>
      <c r="J10" s="442"/>
      <c r="K10" s="422" t="s">
        <v>602</v>
      </c>
    </row>
    <row r="11" spans="1:11" ht="12.75" customHeight="1">
      <c r="A11" s="224" t="s">
        <v>9</v>
      </c>
      <c r="B11" s="225" t="s">
        <v>427</v>
      </c>
      <c r="C11" s="211"/>
      <c r="D11" s="211"/>
      <c r="E11" s="211"/>
      <c r="F11" s="264"/>
      <c r="G11" s="210"/>
      <c r="H11" s="210"/>
      <c r="I11" s="216"/>
      <c r="J11" s="442"/>
      <c r="K11" s="422" t="s">
        <v>603</v>
      </c>
    </row>
    <row r="12" spans="1:10" ht="12.75" customHeight="1">
      <c r="A12" s="224" t="s">
        <v>10</v>
      </c>
      <c r="B12" s="2"/>
      <c r="C12" s="210"/>
      <c r="D12" s="210"/>
      <c r="E12" s="210"/>
      <c r="F12" s="264"/>
      <c r="G12" s="210"/>
      <c r="H12" s="210"/>
      <c r="I12" s="216"/>
      <c r="J12" s="442"/>
    </row>
    <row r="13" spans="1:10" ht="12.75" customHeight="1">
      <c r="A13" s="224" t="s">
        <v>11</v>
      </c>
      <c r="B13" s="2"/>
      <c r="C13" s="210"/>
      <c r="D13" s="210"/>
      <c r="E13" s="210"/>
      <c r="F13" s="265"/>
      <c r="G13" s="210"/>
      <c r="H13" s="210"/>
      <c r="I13" s="216"/>
      <c r="J13" s="442"/>
    </row>
    <row r="14" spans="1:10" ht="12.75" customHeight="1">
      <c r="A14" s="224" t="s">
        <v>12</v>
      </c>
      <c r="B14" s="262"/>
      <c r="C14" s="211"/>
      <c r="D14" s="211"/>
      <c r="E14" s="211"/>
      <c r="F14" s="264"/>
      <c r="G14" s="210"/>
      <c r="H14" s="210"/>
      <c r="I14" s="216"/>
      <c r="J14" s="442"/>
    </row>
    <row r="15" spans="1:10" ht="12.75">
      <c r="A15" s="224" t="s">
        <v>13</v>
      </c>
      <c r="B15" s="2"/>
      <c r="C15" s="211"/>
      <c r="D15" s="211"/>
      <c r="E15" s="211"/>
      <c r="F15" s="264"/>
      <c r="G15" s="210"/>
      <c r="H15" s="210"/>
      <c r="I15" s="216"/>
      <c r="J15" s="442"/>
    </row>
    <row r="16" spans="1:10" ht="12.75" customHeight="1" thickBot="1">
      <c r="A16" s="259" t="s">
        <v>14</v>
      </c>
      <c r="B16" s="263"/>
      <c r="C16" s="261"/>
      <c r="D16" s="31"/>
      <c r="E16" s="38"/>
      <c r="F16" s="260" t="s">
        <v>35</v>
      </c>
      <c r="G16" s="210"/>
      <c r="H16" s="210"/>
      <c r="I16" s="216"/>
      <c r="J16" s="442"/>
    </row>
    <row r="17" spans="1:11" ht="15.75" customHeight="1" thickBot="1">
      <c r="A17" s="227" t="s">
        <v>15</v>
      </c>
      <c r="B17" s="208" t="s">
        <v>428</v>
      </c>
      <c r="C17" s="213">
        <f>+C6+C8+C9+C11+C12+C13+C14+C15+C16</f>
        <v>0</v>
      </c>
      <c r="D17" s="213">
        <f>+D6+D8+D9+D11+D12+D13+D14+D15+D16</f>
        <v>0</v>
      </c>
      <c r="E17" s="213">
        <f>+E6+E8+E9+E11+E12+E13+E14+E15+E16</f>
        <v>0</v>
      </c>
      <c r="F17" s="208" t="s">
        <v>437</v>
      </c>
      <c r="G17" s="213">
        <f>+G6+G8+G10+G11+G12+G13+G14+G15+G16</f>
        <v>7078</v>
      </c>
      <c r="H17" s="213">
        <f>+H6+H8+H10+H11+H12+H13+H14+H15+H16</f>
        <v>6878</v>
      </c>
      <c r="I17" s="242">
        <f>+I6+I8+I10+I11+I12+I13+I14+I15+I16</f>
        <v>5085</v>
      </c>
      <c r="J17" s="442"/>
      <c r="K17" s="422" t="s">
        <v>604</v>
      </c>
    </row>
    <row r="18" spans="1:11" ht="12.75" customHeight="1">
      <c r="A18" s="222" t="s">
        <v>16</v>
      </c>
      <c r="B18" s="251" t="s">
        <v>151</v>
      </c>
      <c r="C18" s="258">
        <f>+C19+C20+C21+C22+C23</f>
        <v>0</v>
      </c>
      <c r="D18" s="258">
        <f>+D19+D20+D21+D22+D23</f>
        <v>0</v>
      </c>
      <c r="E18" s="258">
        <f>+E19+E20+E21+E22+E23</f>
        <v>0</v>
      </c>
      <c r="F18" s="230" t="s">
        <v>117</v>
      </c>
      <c r="G18" s="28"/>
      <c r="H18" s="28"/>
      <c r="I18" s="237"/>
      <c r="J18" s="442"/>
      <c r="K18" s="422" t="s">
        <v>605</v>
      </c>
    </row>
    <row r="19" spans="1:11" ht="12.75" customHeight="1">
      <c r="A19" s="224" t="s">
        <v>17</v>
      </c>
      <c r="B19" s="252" t="s">
        <v>140</v>
      </c>
      <c r="C19" s="207"/>
      <c r="D19" s="207"/>
      <c r="E19" s="207"/>
      <c r="F19" s="230" t="s">
        <v>120</v>
      </c>
      <c r="G19" s="207"/>
      <c r="H19" s="207"/>
      <c r="I19" s="238"/>
      <c r="J19" s="442"/>
      <c r="K19" s="422" t="s">
        <v>606</v>
      </c>
    </row>
    <row r="20" spans="1:11" ht="12.75" customHeight="1">
      <c r="A20" s="222" t="s">
        <v>18</v>
      </c>
      <c r="B20" s="252" t="s">
        <v>141</v>
      </c>
      <c r="C20" s="207"/>
      <c r="D20" s="207"/>
      <c r="E20" s="207"/>
      <c r="F20" s="230" t="s">
        <v>91</v>
      </c>
      <c r="G20" s="207"/>
      <c r="H20" s="207"/>
      <c r="I20" s="238"/>
      <c r="J20" s="442"/>
      <c r="K20" s="422" t="s">
        <v>607</v>
      </c>
    </row>
    <row r="21" spans="1:11" ht="12.75" customHeight="1">
      <c r="A21" s="224" t="s">
        <v>19</v>
      </c>
      <c r="B21" s="252" t="s">
        <v>142</v>
      </c>
      <c r="C21" s="207"/>
      <c r="D21" s="207"/>
      <c r="E21" s="207"/>
      <c r="F21" s="230" t="s">
        <v>92</v>
      </c>
      <c r="G21" s="207"/>
      <c r="H21" s="207"/>
      <c r="I21" s="238"/>
      <c r="J21" s="442"/>
      <c r="K21" s="422" t="s">
        <v>608</v>
      </c>
    </row>
    <row r="22" spans="1:11" ht="12.75" customHeight="1">
      <c r="A22" s="222" t="s">
        <v>20</v>
      </c>
      <c r="B22" s="252" t="s">
        <v>143</v>
      </c>
      <c r="C22" s="207"/>
      <c r="D22" s="207"/>
      <c r="E22" s="207"/>
      <c r="F22" s="229" t="s">
        <v>137</v>
      </c>
      <c r="G22" s="207"/>
      <c r="H22" s="207"/>
      <c r="I22" s="238"/>
      <c r="J22" s="442"/>
      <c r="K22" s="422" t="s">
        <v>609</v>
      </c>
    </row>
    <row r="23" spans="1:11" ht="12.75" customHeight="1">
      <c r="A23" s="224" t="s">
        <v>21</v>
      </c>
      <c r="B23" s="253" t="s">
        <v>144</v>
      </c>
      <c r="C23" s="207"/>
      <c r="D23" s="207"/>
      <c r="E23" s="207"/>
      <c r="F23" s="230" t="s">
        <v>121</v>
      </c>
      <c r="G23" s="207"/>
      <c r="H23" s="207"/>
      <c r="I23" s="238"/>
      <c r="J23" s="442"/>
      <c r="K23" s="422" t="s">
        <v>610</v>
      </c>
    </row>
    <row r="24" spans="1:11" ht="12.75" customHeight="1">
      <c r="A24" s="222" t="s">
        <v>22</v>
      </c>
      <c r="B24" s="254" t="s">
        <v>145</v>
      </c>
      <c r="C24" s="232">
        <f>+C25+C26+C27+C28+C29</f>
        <v>0</v>
      </c>
      <c r="D24" s="232">
        <f>+D25+D26+D27+D28+D29</f>
        <v>0</v>
      </c>
      <c r="E24" s="232">
        <f>+E25+E26+E27+E28+E29</f>
        <v>0</v>
      </c>
      <c r="F24" s="255" t="s">
        <v>119</v>
      </c>
      <c r="G24" s="207"/>
      <c r="H24" s="207"/>
      <c r="I24" s="238"/>
      <c r="J24" s="442"/>
      <c r="K24" s="422" t="s">
        <v>611</v>
      </c>
    </row>
    <row r="25" spans="1:11" ht="12.75" customHeight="1">
      <c r="A25" s="224" t="s">
        <v>23</v>
      </c>
      <c r="B25" s="253" t="s">
        <v>146</v>
      </c>
      <c r="C25" s="207"/>
      <c r="D25" s="207"/>
      <c r="E25" s="207"/>
      <c r="F25" s="255" t="s">
        <v>438</v>
      </c>
      <c r="G25" s="207"/>
      <c r="H25" s="207"/>
      <c r="I25" s="238"/>
      <c r="J25" s="442"/>
      <c r="K25" s="422" t="s">
        <v>612</v>
      </c>
    </row>
    <row r="26" spans="1:11" ht="12.75" customHeight="1">
      <c r="A26" s="222" t="s">
        <v>24</v>
      </c>
      <c r="B26" s="253" t="s">
        <v>147</v>
      </c>
      <c r="C26" s="207"/>
      <c r="D26" s="207"/>
      <c r="E26" s="207"/>
      <c r="F26" s="250"/>
      <c r="G26" s="207"/>
      <c r="H26" s="207"/>
      <c r="I26" s="238"/>
      <c r="J26" s="442"/>
      <c r="K26" s="422" t="s">
        <v>613</v>
      </c>
    </row>
    <row r="27" spans="1:11" ht="12.75" customHeight="1">
      <c r="A27" s="224" t="s">
        <v>25</v>
      </c>
      <c r="B27" s="252" t="s">
        <v>148</v>
      </c>
      <c r="C27" s="207"/>
      <c r="D27" s="207"/>
      <c r="E27" s="207"/>
      <c r="F27" s="239"/>
      <c r="G27" s="207"/>
      <c r="H27" s="207"/>
      <c r="I27" s="238"/>
      <c r="J27" s="442"/>
      <c r="K27" s="422" t="s">
        <v>614</v>
      </c>
    </row>
    <row r="28" spans="1:11" ht="12.75" customHeight="1">
      <c r="A28" s="222" t="s">
        <v>26</v>
      </c>
      <c r="B28" s="256" t="s">
        <v>149</v>
      </c>
      <c r="C28" s="207"/>
      <c r="D28" s="207"/>
      <c r="E28" s="207"/>
      <c r="F28" s="2"/>
      <c r="G28" s="207"/>
      <c r="H28" s="207"/>
      <c r="I28" s="238"/>
      <c r="J28" s="442"/>
      <c r="K28" s="422" t="s">
        <v>615</v>
      </c>
    </row>
    <row r="29" spans="1:11" ht="12.75" customHeight="1" thickBot="1">
      <c r="A29" s="224" t="s">
        <v>27</v>
      </c>
      <c r="B29" s="257" t="s">
        <v>150</v>
      </c>
      <c r="C29" s="207"/>
      <c r="D29" s="207"/>
      <c r="E29" s="207"/>
      <c r="F29" s="239"/>
      <c r="G29" s="207"/>
      <c r="H29" s="207"/>
      <c r="I29" s="238"/>
      <c r="J29" s="442"/>
      <c r="K29" s="422" t="s">
        <v>616</v>
      </c>
    </row>
    <row r="30" spans="1:11" ht="16.5" customHeight="1" thickBot="1">
      <c r="A30" s="227" t="s">
        <v>28</v>
      </c>
      <c r="B30" s="208" t="s">
        <v>429</v>
      </c>
      <c r="C30" s="213">
        <f>+C18+C24</f>
        <v>0</v>
      </c>
      <c r="D30" s="213">
        <f>+D18+D24</f>
        <v>0</v>
      </c>
      <c r="E30" s="213">
        <f>+E18+E24</f>
        <v>0</v>
      </c>
      <c r="F30" s="208" t="s">
        <v>440</v>
      </c>
      <c r="G30" s="213">
        <f>SUM(G18:G29)</f>
        <v>0</v>
      </c>
      <c r="H30" s="213">
        <f>SUM(H18:H29)</f>
        <v>0</v>
      </c>
      <c r="I30" s="242">
        <f>SUM(I18:I29)</f>
        <v>0</v>
      </c>
      <c r="J30" s="442"/>
      <c r="K30" s="422" t="s">
        <v>617</v>
      </c>
    </row>
    <row r="31" spans="1:11" ht="16.5" customHeight="1" thickBot="1">
      <c r="A31" s="227" t="s">
        <v>29</v>
      </c>
      <c r="B31" s="233" t="s">
        <v>430</v>
      </c>
      <c r="C31" s="26">
        <f>+C17+C30</f>
        <v>0</v>
      </c>
      <c r="D31" s="26">
        <f>+D17+D30</f>
        <v>0</v>
      </c>
      <c r="E31" s="234">
        <f>+E17+E30</f>
        <v>0</v>
      </c>
      <c r="F31" s="233" t="s">
        <v>439</v>
      </c>
      <c r="G31" s="26">
        <f>+G17+G30</f>
        <v>7078</v>
      </c>
      <c r="H31" s="26">
        <f>+H17+H30</f>
        <v>6878</v>
      </c>
      <c r="I31" s="27">
        <f>+I17+I30</f>
        <v>5085</v>
      </c>
      <c r="J31" s="442"/>
      <c r="K31" s="422" t="s">
        <v>618</v>
      </c>
    </row>
    <row r="32" spans="1:11" ht="16.5" customHeight="1" thickBot="1">
      <c r="A32" s="227" t="s">
        <v>30</v>
      </c>
      <c r="B32" s="233" t="s">
        <v>95</v>
      </c>
      <c r="C32" s="26">
        <f>IF(C17-G17&lt;0,G17-C17,"-")</f>
        <v>7078</v>
      </c>
      <c r="D32" s="26">
        <f>IF(D17-H17&lt;0,H17-D17,"-")</f>
        <v>6878</v>
      </c>
      <c r="E32" s="234">
        <f>IF(E17-I17&lt;0,I17-E17,"-")</f>
        <v>5085</v>
      </c>
      <c r="F32" s="233" t="s">
        <v>96</v>
      </c>
      <c r="G32" s="26" t="str">
        <f>IF(C17-G17&gt;0,C17-G17,"-")</f>
        <v>-</v>
      </c>
      <c r="H32" s="26" t="str">
        <f>IF(D17-H17&gt;0,D17-H17,"-")</f>
        <v>-</v>
      </c>
      <c r="I32" s="27" t="str">
        <f>IF(E17-I17&gt;0,E17-I17,"-")</f>
        <v>-</v>
      </c>
      <c r="J32" s="442"/>
      <c r="K32" s="422" t="s">
        <v>619</v>
      </c>
    </row>
    <row r="33" spans="1:11" ht="16.5" customHeight="1" thickBot="1">
      <c r="A33" s="227" t="s">
        <v>31</v>
      </c>
      <c r="B33" s="233" t="s">
        <v>138</v>
      </c>
      <c r="C33" s="26" t="str">
        <f>IF(C26-G26&lt;0,G26-C26,"-")</f>
        <v>-</v>
      </c>
      <c r="D33" s="26" t="str">
        <f>IF(D26-H26&lt;0,H26-D26,"-")</f>
        <v>-</v>
      </c>
      <c r="E33" s="234" t="str">
        <f>IF(E26-I26&lt;0,I26-E26,"-")</f>
        <v>-</v>
      </c>
      <c r="F33" s="233" t="s">
        <v>139</v>
      </c>
      <c r="G33" s="26" t="str">
        <f>IF(C26-G26&gt;0,C26-G26,"-")</f>
        <v>-</v>
      </c>
      <c r="H33" s="26" t="str">
        <f>IF(D26-H26&gt;0,D26-H26,"-")</f>
        <v>-</v>
      </c>
      <c r="I33" s="27" t="str">
        <f>IF(E26-I26&gt;0,E26-I26,"-")</f>
        <v>-</v>
      </c>
      <c r="J33" s="442"/>
      <c r="K33" s="422" t="s">
        <v>620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E19" sqref="E19"/>
    </sheetView>
  </sheetViews>
  <sheetFormatPr defaultColWidth="9.00390625" defaultRowHeight="12.75"/>
  <cols>
    <col min="1" max="1" width="46.375" style="117" customWidth="1"/>
    <col min="2" max="2" width="13.875" style="117" customWidth="1"/>
    <col min="3" max="3" width="66.125" style="117" customWidth="1"/>
    <col min="4" max="5" width="13.875" style="117" customWidth="1"/>
    <col min="6" max="16384" width="9.375" style="117" customWidth="1"/>
  </cols>
  <sheetData>
    <row r="1" spans="1:5" ht="18.75">
      <c r="A1" s="266" t="s">
        <v>86</v>
      </c>
      <c r="E1" s="272" t="s">
        <v>90</v>
      </c>
    </row>
    <row r="3" spans="1:5" ht="12.75">
      <c r="A3" s="267"/>
      <c r="B3" s="273"/>
      <c r="C3" s="267"/>
      <c r="D3" s="274"/>
      <c r="E3" s="273"/>
    </row>
    <row r="4" spans="1:5" ht="15.75">
      <c r="A4" s="241" t="str">
        <f>+ÖSSZEFÜGGÉSEK!A4</f>
        <v>2014. évi eredeti előirányzat BEVÉTELEK</v>
      </c>
      <c r="B4" s="275"/>
      <c r="C4" s="268"/>
      <c r="D4" s="274"/>
      <c r="E4" s="273"/>
    </row>
    <row r="5" spans="1:5" ht="12.75">
      <c r="A5" s="267"/>
      <c r="B5" s="273"/>
      <c r="C5" s="267"/>
      <c r="D5" s="274"/>
      <c r="E5" s="273"/>
    </row>
    <row r="6" spans="1:5" ht="12.75">
      <c r="A6" s="267" t="s">
        <v>445</v>
      </c>
      <c r="B6" s="273">
        <f>+'1.1.sz.mell.'!C61</f>
        <v>16696</v>
      </c>
      <c r="C6" s="267" t="s">
        <v>446</v>
      </c>
      <c r="D6" s="274">
        <f>+'2.1.sz.mell  '!C18+'2.2.sz.mell  '!C17</f>
        <v>16696</v>
      </c>
      <c r="E6" s="273">
        <f>+B6-D6</f>
        <v>0</v>
      </c>
    </row>
    <row r="7" spans="1:5" ht="12.75">
      <c r="A7" s="267" t="s">
        <v>447</v>
      </c>
      <c r="B7" s="273">
        <f>+'1.1.sz.mell.'!C84</f>
        <v>8000</v>
      </c>
      <c r="C7" s="267" t="s">
        <v>448</v>
      </c>
      <c r="D7" s="274">
        <f>+'2.1.sz.mell  '!C27+'2.2.sz.mell  '!C30</f>
        <v>8000</v>
      </c>
      <c r="E7" s="273">
        <f>+B7-D7</f>
        <v>0</v>
      </c>
    </row>
    <row r="8" spans="1:5" ht="12.75">
      <c r="A8" s="267" t="s">
        <v>449</v>
      </c>
      <c r="B8" s="273">
        <f>+'1.1.sz.mell.'!C85</f>
        <v>24696</v>
      </c>
      <c r="C8" s="267" t="s">
        <v>450</v>
      </c>
      <c r="D8" s="274">
        <f>+'2.1.sz.mell  '!C28+'2.2.sz.mell  '!C31</f>
        <v>24696</v>
      </c>
      <c r="E8" s="273">
        <f>+B8-D8</f>
        <v>0</v>
      </c>
    </row>
    <row r="9" spans="1:5" ht="12.75">
      <c r="A9" s="267"/>
      <c r="B9" s="273"/>
      <c r="C9" s="267"/>
      <c r="D9" s="274"/>
      <c r="E9" s="273"/>
    </row>
    <row r="10" spans="1:5" ht="15.75">
      <c r="A10" s="241" t="str">
        <f>+ÖSSZEFÜGGÉSEK!A10</f>
        <v>2014. évi módosított előirányzat BEVÉTELEK</v>
      </c>
      <c r="B10" s="275"/>
      <c r="C10" s="268"/>
      <c r="D10" s="274"/>
      <c r="E10" s="273"/>
    </row>
    <row r="11" spans="1:5" ht="12.75">
      <c r="A11" s="267"/>
      <c r="B11" s="273"/>
      <c r="C11" s="267"/>
      <c r="D11" s="274"/>
      <c r="E11" s="273"/>
    </row>
    <row r="12" spans="1:5" ht="12.75">
      <c r="A12" s="267" t="s">
        <v>451</v>
      </c>
      <c r="B12" s="273">
        <f>+'1.1.sz.mell.'!D61</f>
        <v>19335</v>
      </c>
      <c r="C12" s="267" t="s">
        <v>457</v>
      </c>
      <c r="D12" s="274">
        <f>+'2.1.sz.mell  '!D18+'2.2.sz.mell  '!D17</f>
        <v>19335</v>
      </c>
      <c r="E12" s="273">
        <f>+B12-D12</f>
        <v>0</v>
      </c>
    </row>
    <row r="13" spans="1:5" ht="12.75">
      <c r="A13" s="267" t="s">
        <v>452</v>
      </c>
      <c r="B13" s="273">
        <f>+'1.1.sz.mell.'!D84</f>
        <v>10086</v>
      </c>
      <c r="C13" s="267" t="s">
        <v>458</v>
      </c>
      <c r="D13" s="274">
        <f>+'2.1.sz.mell  '!D27+'2.2.sz.mell  '!D30</f>
        <v>10086</v>
      </c>
      <c r="E13" s="273">
        <f>+B13-D13</f>
        <v>0</v>
      </c>
    </row>
    <row r="14" spans="1:5" ht="12.75">
      <c r="A14" s="267" t="s">
        <v>453</v>
      </c>
      <c r="B14" s="273">
        <f>+'1.1.sz.mell.'!D85</f>
        <v>29421</v>
      </c>
      <c r="C14" s="267" t="s">
        <v>459</v>
      </c>
      <c r="D14" s="274">
        <f>+'2.1.sz.mell  '!D28+'2.2.sz.mell  '!D31</f>
        <v>29421</v>
      </c>
      <c r="E14" s="273">
        <f>+B14-D14</f>
        <v>0</v>
      </c>
    </row>
    <row r="15" spans="1:5" ht="12.75">
      <c r="A15" s="267"/>
      <c r="B15" s="273"/>
      <c r="C15" s="267"/>
      <c r="D15" s="274"/>
      <c r="E15" s="273"/>
    </row>
    <row r="16" spans="1:5" ht="14.25">
      <c r="A16" s="276" t="str">
        <f>+ÖSSZEFÜGGÉSEK!A16</f>
        <v>2014. évi teljesítés BEVÉTELEK</v>
      </c>
      <c r="B16" s="240"/>
      <c r="C16" s="268"/>
      <c r="D16" s="274"/>
      <c r="E16" s="273"/>
    </row>
    <row r="17" spans="1:5" ht="12.75">
      <c r="A17" s="267"/>
      <c r="B17" s="273"/>
      <c r="C17" s="267"/>
      <c r="D17" s="274"/>
      <c r="E17" s="273"/>
    </row>
    <row r="18" spans="1:5" ht="12.75">
      <c r="A18" s="267" t="s">
        <v>454</v>
      </c>
      <c r="B18" s="273">
        <f>+'1.1.sz.mell.'!E61</f>
        <v>20095</v>
      </c>
      <c r="C18" s="267" t="s">
        <v>460</v>
      </c>
      <c r="D18" s="274">
        <f>+'2.1.sz.mell  '!E18+'2.2.sz.mell  '!E17</f>
        <v>20095</v>
      </c>
      <c r="E18" s="273">
        <f>+B18-D18</f>
        <v>0</v>
      </c>
    </row>
    <row r="19" spans="1:5" ht="12.75">
      <c r="A19" s="267" t="s">
        <v>455</v>
      </c>
      <c r="B19" s="273">
        <f>+'1.1.sz.mell.'!E84</f>
        <v>6689</v>
      </c>
      <c r="C19" s="267" t="s">
        <v>461</v>
      </c>
      <c r="D19" s="274">
        <f>+'2.1.sz.mell  '!E27+'2.2.sz.mell  '!E30</f>
        <v>0</v>
      </c>
      <c r="E19" s="273">
        <f>+B19-D19</f>
        <v>6689</v>
      </c>
    </row>
    <row r="20" spans="1:5" ht="12.75">
      <c r="A20" s="267" t="s">
        <v>456</v>
      </c>
      <c r="B20" s="273">
        <f>+'1.1.sz.mell.'!E85</f>
        <v>26784</v>
      </c>
      <c r="C20" s="267" t="s">
        <v>462</v>
      </c>
      <c r="D20" s="274">
        <f>+'2.1.sz.mell  '!E28+'2.2.sz.mell  '!E31</f>
        <v>20095</v>
      </c>
      <c r="E20" s="273">
        <f>+B20-D20</f>
        <v>6689</v>
      </c>
    </row>
    <row r="21" spans="1:5" ht="12.75">
      <c r="A21" s="267"/>
      <c r="B21" s="273"/>
      <c r="C21" s="267"/>
      <c r="D21" s="274"/>
      <c r="E21" s="273"/>
    </row>
    <row r="22" spans="1:5" ht="15.75">
      <c r="A22" s="241" t="str">
        <f>+ÖSSZEFÜGGÉSEK!A22</f>
        <v>2014. évi eredeti előirányzat KIADÁSOK</v>
      </c>
      <c r="B22" s="275"/>
      <c r="C22" s="268"/>
      <c r="D22" s="274"/>
      <c r="E22" s="273"/>
    </row>
    <row r="23" spans="1:5" ht="12.75">
      <c r="A23" s="267"/>
      <c r="B23" s="273"/>
      <c r="C23" s="267"/>
      <c r="D23" s="274"/>
      <c r="E23" s="273"/>
    </row>
    <row r="24" spans="1:5" ht="12.75">
      <c r="A24" s="267" t="s">
        <v>463</v>
      </c>
      <c r="B24" s="273">
        <f>+'1.1.sz.mell.'!C125</f>
        <v>24696</v>
      </c>
      <c r="C24" s="267" t="s">
        <v>469</v>
      </c>
      <c r="D24" s="274">
        <f>+'2.1.sz.mell  '!G18+'2.2.sz.mell  '!G17</f>
        <v>24696</v>
      </c>
      <c r="E24" s="273">
        <f>+B24-D24</f>
        <v>0</v>
      </c>
    </row>
    <row r="25" spans="1:5" ht="12.75">
      <c r="A25" s="267" t="s">
        <v>442</v>
      </c>
      <c r="B25" s="273">
        <f>+'1.1.sz.mell.'!C145</f>
        <v>0</v>
      </c>
      <c r="C25" s="267" t="s">
        <v>470</v>
      </c>
      <c r="D25" s="274">
        <f>+'2.1.sz.mell  '!G27+'2.2.sz.mell  '!G30</f>
        <v>0</v>
      </c>
      <c r="E25" s="273">
        <f>+B25-D25</f>
        <v>0</v>
      </c>
    </row>
    <row r="26" spans="1:5" ht="12.75">
      <c r="A26" s="267" t="s">
        <v>464</v>
      </c>
      <c r="B26" s="273">
        <f>+'1.1.sz.mell.'!C146</f>
        <v>24696</v>
      </c>
      <c r="C26" s="267" t="s">
        <v>471</v>
      </c>
      <c r="D26" s="274">
        <f>+'2.1.sz.mell  '!G28+'2.2.sz.mell  '!G31</f>
        <v>24696</v>
      </c>
      <c r="E26" s="273">
        <f>+B26-D26</f>
        <v>0</v>
      </c>
    </row>
    <row r="27" spans="1:5" ht="12.75">
      <c r="A27" s="267"/>
      <c r="B27" s="273"/>
      <c r="C27" s="267"/>
      <c r="D27" s="274"/>
      <c r="E27" s="273"/>
    </row>
    <row r="28" spans="1:5" ht="15.75">
      <c r="A28" s="241" t="str">
        <f>+ÖSSZEFÜGGÉSEK!A28</f>
        <v>2014. évi módosított előirányzat KIADÁSOK</v>
      </c>
      <c r="B28" s="275"/>
      <c r="C28" s="268"/>
      <c r="D28" s="274"/>
      <c r="E28" s="273"/>
    </row>
    <row r="29" spans="1:5" ht="12.75">
      <c r="A29" s="267"/>
      <c r="B29" s="273"/>
      <c r="C29" s="267"/>
      <c r="D29" s="274"/>
      <c r="E29" s="273"/>
    </row>
    <row r="30" spans="1:5" ht="12.75">
      <c r="A30" s="267" t="s">
        <v>465</v>
      </c>
      <c r="B30" s="273">
        <f>+'1.1.sz.mell.'!D125</f>
        <v>29421</v>
      </c>
      <c r="C30" s="267" t="s">
        <v>476</v>
      </c>
      <c r="D30" s="274">
        <f>+'2.1.sz.mell  '!H18+'2.2.sz.mell  '!H17</f>
        <v>29421</v>
      </c>
      <c r="E30" s="273">
        <f>+B30-D30</f>
        <v>0</v>
      </c>
    </row>
    <row r="31" spans="1:5" ht="12.75">
      <c r="A31" s="267" t="s">
        <v>443</v>
      </c>
      <c r="B31" s="273">
        <f>+'1.1.sz.mell.'!D145</f>
        <v>0</v>
      </c>
      <c r="C31" s="267" t="s">
        <v>473</v>
      </c>
      <c r="D31" s="274">
        <f>+'2.1.sz.mell  '!H27+'2.2.sz.mell  '!H30</f>
        <v>0</v>
      </c>
      <c r="E31" s="273">
        <f>+B31-D31</f>
        <v>0</v>
      </c>
    </row>
    <row r="32" spans="1:5" ht="12.75">
      <c r="A32" s="267" t="s">
        <v>466</v>
      </c>
      <c r="B32" s="273">
        <f>+'1.1.sz.mell.'!D146</f>
        <v>29421</v>
      </c>
      <c r="C32" s="267" t="s">
        <v>472</v>
      </c>
      <c r="D32" s="274">
        <f>+'2.1.sz.mell  '!H28+'2.2.sz.mell  '!H31</f>
        <v>29421</v>
      </c>
      <c r="E32" s="273">
        <f>+B32-D32</f>
        <v>0</v>
      </c>
    </row>
    <row r="33" spans="1:5" ht="12.75">
      <c r="A33" s="267"/>
      <c r="B33" s="273"/>
      <c r="C33" s="267"/>
      <c r="D33" s="274"/>
      <c r="E33" s="273"/>
    </row>
    <row r="34" spans="1:5" ht="15.75">
      <c r="A34" s="271" t="str">
        <f>+ÖSSZEFÜGGÉSEK!A34</f>
        <v>2014. évi teljesítés KIADÁSOK</v>
      </c>
      <c r="B34" s="275"/>
      <c r="C34" s="268"/>
      <c r="D34" s="274"/>
      <c r="E34" s="273"/>
    </row>
    <row r="35" spans="1:5" ht="12.75">
      <c r="A35" s="267"/>
      <c r="B35" s="273"/>
      <c r="C35" s="267"/>
      <c r="D35" s="274"/>
      <c r="E35" s="273"/>
    </row>
    <row r="36" spans="1:5" ht="12.75">
      <c r="A36" s="267" t="s">
        <v>467</v>
      </c>
      <c r="B36" s="273">
        <f>+'1.1.sz.mell.'!E125</f>
        <v>22654</v>
      </c>
      <c r="C36" s="267" t="s">
        <v>477</v>
      </c>
      <c r="D36" s="274">
        <f>+'2.1.sz.mell  '!I18+'2.2.sz.mell  '!I17</f>
        <v>22654</v>
      </c>
      <c r="E36" s="273">
        <f>+B36-D36</f>
        <v>0</v>
      </c>
    </row>
    <row r="37" spans="1:5" ht="12.75">
      <c r="A37" s="267" t="s">
        <v>444</v>
      </c>
      <c r="B37" s="273">
        <f>+'1.1.sz.mell.'!E145</f>
        <v>0</v>
      </c>
      <c r="C37" s="267" t="s">
        <v>475</v>
      </c>
      <c r="D37" s="274">
        <f>+'2.1.sz.mell  '!I27+'2.2.sz.mell  '!I30</f>
        <v>0</v>
      </c>
      <c r="E37" s="273">
        <f>+B37-D37</f>
        <v>0</v>
      </c>
    </row>
    <row r="38" spans="1:5" ht="12.75">
      <c r="A38" s="267" t="s">
        <v>468</v>
      </c>
      <c r="B38" s="273">
        <f>+'1.1.sz.mell.'!E146</f>
        <v>22654</v>
      </c>
      <c r="C38" s="267" t="s">
        <v>474</v>
      </c>
      <c r="D38" s="274">
        <f>+'2.1.sz.mell  '!I28+'2.2.sz.mell  '!I31</f>
        <v>22654</v>
      </c>
      <c r="E38" s="273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33">
      <selection activeCell="E1" sqref="E1"/>
    </sheetView>
  </sheetViews>
  <sheetFormatPr defaultColWidth="9.00390625" defaultRowHeight="12.75"/>
  <cols>
    <col min="1" max="1" width="14.875" style="306" customWidth="1"/>
    <col min="2" max="2" width="65.375" style="307" customWidth="1"/>
    <col min="3" max="5" width="17.00390625" style="308" customWidth="1"/>
    <col min="6" max="6" width="9.375" style="422" hidden="1" customWidth="1"/>
    <col min="7" max="16384" width="9.375" style="11" customWidth="1"/>
  </cols>
  <sheetData>
    <row r="1" spans="1:6" s="282" customFormat="1" ht="16.5" customHeight="1" thickBot="1">
      <c r="A1" s="281"/>
      <c r="B1" s="283"/>
      <c r="C1" s="328"/>
      <c r="D1" s="293"/>
      <c r="E1" s="328" t="str">
        <f>+CONCATENATE("6.1. melléklet a 6/",LEFT(ÖSSZEFÜGGÉSEK!A4,4)+1,". (V.28.) önkormányzati rendelethez")</f>
        <v>6.1. melléklet a 6/2015. (V.28.) önkormányzati rendelethez</v>
      </c>
      <c r="F1" s="425"/>
    </row>
    <row r="2" spans="1:6" s="329" customFormat="1" ht="15.75" customHeight="1">
      <c r="A2" s="309" t="s">
        <v>48</v>
      </c>
      <c r="B2" s="451" t="s">
        <v>127</v>
      </c>
      <c r="C2" s="452"/>
      <c r="D2" s="453"/>
      <c r="E2" s="302" t="s">
        <v>37</v>
      </c>
      <c r="F2" s="426"/>
    </row>
    <row r="3" spans="1:6" s="329" customFormat="1" ht="24.75" thickBot="1">
      <c r="A3" s="327" t="s">
        <v>479</v>
      </c>
      <c r="B3" s="448" t="s">
        <v>478</v>
      </c>
      <c r="C3" s="449"/>
      <c r="D3" s="450"/>
      <c r="E3" s="277" t="s">
        <v>37</v>
      </c>
      <c r="F3" s="426"/>
    </row>
    <row r="4" spans="1:6" s="330" customFormat="1" ht="15.75" customHeight="1" thickBot="1">
      <c r="A4" s="284"/>
      <c r="B4" s="284"/>
      <c r="C4" s="285"/>
      <c r="D4" s="285"/>
      <c r="E4" s="285" t="s">
        <v>38</v>
      </c>
      <c r="F4" s="427"/>
    </row>
    <row r="5" spans="1:5" ht="24.75" thickBot="1">
      <c r="A5" s="119" t="s">
        <v>124</v>
      </c>
      <c r="B5" s="120" t="s">
        <v>39</v>
      </c>
      <c r="C5" s="22" t="s">
        <v>153</v>
      </c>
      <c r="D5" s="22" t="s">
        <v>154</v>
      </c>
      <c r="E5" s="286" t="s">
        <v>155</v>
      </c>
    </row>
    <row r="6" spans="1:6" s="331" customFormat="1" ht="12.75" customHeight="1" thickBot="1">
      <c r="A6" s="279" t="s">
        <v>350</v>
      </c>
      <c r="B6" s="280" t="s">
        <v>351</v>
      </c>
      <c r="C6" s="280" t="s">
        <v>352</v>
      </c>
      <c r="D6" s="35" t="s">
        <v>353</v>
      </c>
      <c r="E6" s="33" t="s">
        <v>354</v>
      </c>
      <c r="F6" s="428"/>
    </row>
    <row r="7" spans="1:6" s="331" customFormat="1" ht="15.75" customHeight="1" thickBot="1">
      <c r="A7" s="445" t="s">
        <v>40</v>
      </c>
      <c r="B7" s="446"/>
      <c r="C7" s="446"/>
      <c r="D7" s="446"/>
      <c r="E7" s="447"/>
      <c r="F7" s="428"/>
    </row>
    <row r="8" spans="1:6" s="331" customFormat="1" ht="12" customHeight="1" thickBot="1">
      <c r="A8" s="150" t="s">
        <v>4</v>
      </c>
      <c r="B8" s="146" t="s">
        <v>234</v>
      </c>
      <c r="C8" s="177">
        <v>12147</v>
      </c>
      <c r="D8" s="177">
        <v>12295</v>
      </c>
      <c r="E8" s="160">
        <v>12295</v>
      </c>
      <c r="F8" s="428" t="s">
        <v>598</v>
      </c>
    </row>
    <row r="9" spans="1:6" s="305" customFormat="1" ht="12" customHeight="1">
      <c r="A9" s="315" t="s">
        <v>62</v>
      </c>
      <c r="B9" s="188" t="s">
        <v>235</v>
      </c>
      <c r="C9" s="179">
        <v>7735</v>
      </c>
      <c r="D9" s="179">
        <v>7735</v>
      </c>
      <c r="E9" s="162">
        <v>7735</v>
      </c>
      <c r="F9" s="428" t="s">
        <v>599</v>
      </c>
    </row>
    <row r="10" spans="1:6" s="332" customFormat="1" ht="12" customHeight="1">
      <c r="A10" s="316" t="s">
        <v>63</v>
      </c>
      <c r="B10" s="189" t="s">
        <v>236</v>
      </c>
      <c r="C10" s="178">
        <v>0</v>
      </c>
      <c r="D10" s="178">
        <v>0</v>
      </c>
      <c r="E10" s="161">
        <v>0</v>
      </c>
      <c r="F10" s="428" t="s">
        <v>600</v>
      </c>
    </row>
    <row r="11" spans="1:6" s="332" customFormat="1" ht="12" customHeight="1">
      <c r="A11" s="316" t="s">
        <v>64</v>
      </c>
      <c r="B11" s="189" t="s">
        <v>237</v>
      </c>
      <c r="C11" s="178">
        <v>4164</v>
      </c>
      <c r="D11" s="178">
        <v>3815</v>
      </c>
      <c r="E11" s="161">
        <v>3815</v>
      </c>
      <c r="F11" s="428" t="s">
        <v>601</v>
      </c>
    </row>
    <row r="12" spans="1:6" s="332" customFormat="1" ht="12" customHeight="1">
      <c r="A12" s="316" t="s">
        <v>65</v>
      </c>
      <c r="B12" s="189" t="s">
        <v>238</v>
      </c>
      <c r="C12" s="178">
        <v>238</v>
      </c>
      <c r="D12" s="178">
        <v>238</v>
      </c>
      <c r="E12" s="161">
        <v>238</v>
      </c>
      <c r="F12" s="428" t="s">
        <v>602</v>
      </c>
    </row>
    <row r="13" spans="1:6" s="332" customFormat="1" ht="12" customHeight="1">
      <c r="A13" s="316" t="s">
        <v>83</v>
      </c>
      <c r="B13" s="189" t="s">
        <v>239</v>
      </c>
      <c r="C13" s="178">
        <v>10</v>
      </c>
      <c r="D13" s="178">
        <v>36</v>
      </c>
      <c r="E13" s="161">
        <v>36</v>
      </c>
      <c r="F13" s="428" t="s">
        <v>603</v>
      </c>
    </row>
    <row r="14" spans="1:6" s="305" customFormat="1" ht="12" customHeight="1" thickBot="1">
      <c r="A14" s="317" t="s">
        <v>66</v>
      </c>
      <c r="B14" s="169" t="s">
        <v>240</v>
      </c>
      <c r="C14" s="180">
        <v>0</v>
      </c>
      <c r="D14" s="180">
        <v>471</v>
      </c>
      <c r="E14" s="163">
        <v>471</v>
      </c>
      <c r="F14" s="428" t="s">
        <v>604</v>
      </c>
    </row>
    <row r="15" spans="1:6" s="305" customFormat="1" ht="12" customHeight="1" thickBot="1">
      <c r="A15" s="150" t="s">
        <v>5</v>
      </c>
      <c r="B15" s="167" t="s">
        <v>241</v>
      </c>
      <c r="C15" s="177">
        <v>1335</v>
      </c>
      <c r="D15" s="177">
        <v>2930</v>
      </c>
      <c r="E15" s="160">
        <v>3115</v>
      </c>
      <c r="F15" s="428" t="s">
        <v>605</v>
      </c>
    </row>
    <row r="16" spans="1:6" s="305" customFormat="1" ht="12" customHeight="1">
      <c r="A16" s="315" t="s">
        <v>68</v>
      </c>
      <c r="B16" s="188" t="s">
        <v>242</v>
      </c>
      <c r="C16" s="179">
        <v>0</v>
      </c>
      <c r="D16" s="179">
        <v>0</v>
      </c>
      <c r="E16" s="162">
        <v>0</v>
      </c>
      <c r="F16" s="428" t="s">
        <v>606</v>
      </c>
    </row>
    <row r="17" spans="1:6" s="305" customFormat="1" ht="12" customHeight="1">
      <c r="A17" s="316" t="s">
        <v>69</v>
      </c>
      <c r="B17" s="189" t="s">
        <v>243</v>
      </c>
      <c r="C17" s="178">
        <v>0</v>
      </c>
      <c r="D17" s="178">
        <v>0</v>
      </c>
      <c r="E17" s="161">
        <v>0</v>
      </c>
      <c r="F17" s="428" t="s">
        <v>607</v>
      </c>
    </row>
    <row r="18" spans="1:6" s="305" customFormat="1" ht="12" customHeight="1">
      <c r="A18" s="316" t="s">
        <v>70</v>
      </c>
      <c r="B18" s="189" t="s">
        <v>244</v>
      </c>
      <c r="C18" s="178">
        <v>0</v>
      </c>
      <c r="D18" s="178">
        <v>0</v>
      </c>
      <c r="E18" s="161">
        <v>0</v>
      </c>
      <c r="F18" s="428" t="s">
        <v>608</v>
      </c>
    </row>
    <row r="19" spans="1:6" s="305" customFormat="1" ht="12" customHeight="1">
      <c r="A19" s="316" t="s">
        <v>71</v>
      </c>
      <c r="B19" s="189" t="s">
        <v>245</v>
      </c>
      <c r="C19" s="178">
        <v>0</v>
      </c>
      <c r="D19" s="178">
        <v>0</v>
      </c>
      <c r="E19" s="161">
        <v>0</v>
      </c>
      <c r="F19" s="428" t="s">
        <v>609</v>
      </c>
    </row>
    <row r="20" spans="1:6" s="305" customFormat="1" ht="12" customHeight="1">
      <c r="A20" s="316" t="s">
        <v>72</v>
      </c>
      <c r="B20" s="189" t="s">
        <v>246</v>
      </c>
      <c r="C20" s="178">
        <v>1335</v>
      </c>
      <c r="D20" s="178">
        <v>2930</v>
      </c>
      <c r="E20" s="161">
        <v>3115</v>
      </c>
      <c r="F20" s="428" t="s">
        <v>610</v>
      </c>
    </row>
    <row r="21" spans="1:6" s="332" customFormat="1" ht="12" customHeight="1" thickBot="1">
      <c r="A21" s="317" t="s">
        <v>78</v>
      </c>
      <c r="B21" s="169" t="s">
        <v>247</v>
      </c>
      <c r="C21" s="180">
        <v>0</v>
      </c>
      <c r="D21" s="180">
        <v>0</v>
      </c>
      <c r="E21" s="163">
        <v>0</v>
      </c>
      <c r="F21" s="428" t="s">
        <v>611</v>
      </c>
    </row>
    <row r="22" spans="1:6" s="332" customFormat="1" ht="12" customHeight="1" thickBot="1">
      <c r="A22" s="150" t="s">
        <v>6</v>
      </c>
      <c r="B22" s="146" t="s">
        <v>248</v>
      </c>
      <c r="C22" s="177"/>
      <c r="D22" s="177"/>
      <c r="E22" s="160"/>
      <c r="F22" s="428" t="s">
        <v>612</v>
      </c>
    </row>
    <row r="23" spans="1:6" s="332" customFormat="1" ht="12" customHeight="1">
      <c r="A23" s="315" t="s">
        <v>51</v>
      </c>
      <c r="B23" s="188" t="s">
        <v>249</v>
      </c>
      <c r="C23" s="179">
        <v>0</v>
      </c>
      <c r="D23" s="179">
        <v>0</v>
      </c>
      <c r="E23" s="162">
        <v>0</v>
      </c>
      <c r="F23" s="428" t="s">
        <v>613</v>
      </c>
    </row>
    <row r="24" spans="1:6" s="305" customFormat="1" ht="12" customHeight="1">
      <c r="A24" s="316" t="s">
        <v>52</v>
      </c>
      <c r="B24" s="189" t="s">
        <v>250</v>
      </c>
      <c r="C24" s="178">
        <v>0</v>
      </c>
      <c r="D24" s="178">
        <v>0</v>
      </c>
      <c r="E24" s="161">
        <v>0</v>
      </c>
      <c r="F24" s="428" t="s">
        <v>614</v>
      </c>
    </row>
    <row r="25" spans="1:6" s="332" customFormat="1" ht="12" customHeight="1">
      <c r="A25" s="316" t="s">
        <v>53</v>
      </c>
      <c r="B25" s="189" t="s">
        <v>251</v>
      </c>
      <c r="C25" s="178">
        <v>0</v>
      </c>
      <c r="D25" s="178">
        <v>0</v>
      </c>
      <c r="E25" s="161">
        <v>0</v>
      </c>
      <c r="F25" s="428" t="s">
        <v>615</v>
      </c>
    </row>
    <row r="26" spans="1:6" s="332" customFormat="1" ht="12" customHeight="1">
      <c r="A26" s="316" t="s">
        <v>54</v>
      </c>
      <c r="B26" s="189" t="s">
        <v>252</v>
      </c>
      <c r="C26" s="178">
        <v>0</v>
      </c>
      <c r="D26" s="178">
        <v>0</v>
      </c>
      <c r="E26" s="161">
        <v>0</v>
      </c>
      <c r="F26" s="428" t="s">
        <v>616</v>
      </c>
    </row>
    <row r="27" spans="1:6" s="332" customFormat="1" ht="12" customHeight="1">
      <c r="A27" s="316" t="s">
        <v>97</v>
      </c>
      <c r="B27" s="189" t="s">
        <v>253</v>
      </c>
      <c r="C27" s="178">
        <v>0</v>
      </c>
      <c r="D27" s="178">
        <v>0</v>
      </c>
      <c r="E27" s="161">
        <v>0</v>
      </c>
      <c r="F27" s="428" t="s">
        <v>617</v>
      </c>
    </row>
    <row r="28" spans="1:6" s="332" customFormat="1" ht="12" customHeight="1" thickBot="1">
      <c r="A28" s="317" t="s">
        <v>98</v>
      </c>
      <c r="B28" s="190" t="s">
        <v>254</v>
      </c>
      <c r="C28" s="180">
        <v>0</v>
      </c>
      <c r="D28" s="180">
        <v>0</v>
      </c>
      <c r="E28" s="163">
        <v>0</v>
      </c>
      <c r="F28" s="428" t="s">
        <v>618</v>
      </c>
    </row>
    <row r="29" spans="1:6" s="332" customFormat="1" ht="12" customHeight="1" thickBot="1">
      <c r="A29" s="150" t="s">
        <v>99</v>
      </c>
      <c r="B29" s="146" t="s">
        <v>255</v>
      </c>
      <c r="C29" s="183">
        <v>2354</v>
      </c>
      <c r="D29" s="183">
        <v>2354</v>
      </c>
      <c r="E29" s="195">
        <v>3249</v>
      </c>
      <c r="F29" s="428" t="s">
        <v>619</v>
      </c>
    </row>
    <row r="30" spans="1:6" s="332" customFormat="1" ht="12" customHeight="1">
      <c r="A30" s="315" t="s">
        <v>256</v>
      </c>
      <c r="B30" s="188" t="s">
        <v>257</v>
      </c>
      <c r="C30" s="197">
        <v>1954</v>
      </c>
      <c r="D30" s="197">
        <v>1954</v>
      </c>
      <c r="E30" s="196">
        <v>2796</v>
      </c>
      <c r="F30" s="428" t="s">
        <v>620</v>
      </c>
    </row>
    <row r="31" spans="1:6" s="332" customFormat="1" ht="12" customHeight="1">
      <c r="A31" s="316" t="s">
        <v>258</v>
      </c>
      <c r="B31" s="189" t="s">
        <v>259</v>
      </c>
      <c r="C31" s="178">
        <v>1000</v>
      </c>
      <c r="D31" s="178">
        <v>1000</v>
      </c>
      <c r="E31" s="161">
        <v>1025</v>
      </c>
      <c r="F31" s="428" t="s">
        <v>621</v>
      </c>
    </row>
    <row r="32" spans="1:6" s="332" customFormat="1" ht="12" customHeight="1">
      <c r="A32" s="316" t="s">
        <v>260</v>
      </c>
      <c r="B32" s="189" t="s">
        <v>261</v>
      </c>
      <c r="C32" s="178">
        <v>954</v>
      </c>
      <c r="D32" s="178">
        <v>954</v>
      </c>
      <c r="E32" s="161">
        <v>1771</v>
      </c>
      <c r="F32" s="428" t="s">
        <v>622</v>
      </c>
    </row>
    <row r="33" spans="1:6" s="332" customFormat="1" ht="12" customHeight="1">
      <c r="A33" s="316" t="s">
        <v>262</v>
      </c>
      <c r="B33" s="189" t="s">
        <v>263</v>
      </c>
      <c r="C33" s="178">
        <v>330</v>
      </c>
      <c r="D33" s="178">
        <v>330</v>
      </c>
      <c r="E33" s="161">
        <v>399</v>
      </c>
      <c r="F33" s="428" t="s">
        <v>623</v>
      </c>
    </row>
    <row r="34" spans="1:6" s="332" customFormat="1" ht="12" customHeight="1">
      <c r="A34" s="316" t="s">
        <v>264</v>
      </c>
      <c r="B34" s="189" t="s">
        <v>265</v>
      </c>
      <c r="C34" s="178">
        <v>40</v>
      </c>
      <c r="D34" s="178">
        <v>40</v>
      </c>
      <c r="E34" s="161">
        <v>54</v>
      </c>
      <c r="F34" s="428" t="s">
        <v>624</v>
      </c>
    </row>
    <row r="35" spans="1:6" s="332" customFormat="1" ht="12" customHeight="1" thickBot="1">
      <c r="A35" s="317" t="s">
        <v>266</v>
      </c>
      <c r="B35" s="190" t="s">
        <v>267</v>
      </c>
      <c r="C35" s="180">
        <v>30</v>
      </c>
      <c r="D35" s="180">
        <v>30</v>
      </c>
      <c r="E35" s="163">
        <v>0</v>
      </c>
      <c r="F35" s="428" t="s">
        <v>625</v>
      </c>
    </row>
    <row r="36" spans="1:6" s="332" customFormat="1" ht="12" customHeight="1" thickBot="1">
      <c r="A36" s="150" t="s">
        <v>8</v>
      </c>
      <c r="B36" s="146" t="s">
        <v>268</v>
      </c>
      <c r="C36" s="177">
        <v>860</v>
      </c>
      <c r="D36" s="177">
        <v>860</v>
      </c>
      <c r="E36" s="160">
        <v>540</v>
      </c>
      <c r="F36" s="428" t="s">
        <v>626</v>
      </c>
    </row>
    <row r="37" spans="1:6" s="332" customFormat="1" ht="12" customHeight="1">
      <c r="A37" s="315" t="s">
        <v>55</v>
      </c>
      <c r="B37" s="188" t="s">
        <v>269</v>
      </c>
      <c r="C37" s="179">
        <v>0</v>
      </c>
      <c r="D37" s="179">
        <v>0</v>
      </c>
      <c r="E37" s="162">
        <v>0</v>
      </c>
      <c r="F37" s="428" t="s">
        <v>627</v>
      </c>
    </row>
    <row r="38" spans="1:6" s="332" customFormat="1" ht="12" customHeight="1">
      <c r="A38" s="316" t="s">
        <v>56</v>
      </c>
      <c r="B38" s="189" t="s">
        <v>270</v>
      </c>
      <c r="C38" s="178">
        <v>0</v>
      </c>
      <c r="D38" s="178">
        <v>475</v>
      </c>
      <c r="E38" s="161">
        <v>425</v>
      </c>
      <c r="F38" s="428" t="s">
        <v>628</v>
      </c>
    </row>
    <row r="39" spans="1:6" s="332" customFormat="1" ht="12" customHeight="1">
      <c r="A39" s="316" t="s">
        <v>57</v>
      </c>
      <c r="B39" s="189" t="s">
        <v>271</v>
      </c>
      <c r="C39" s="178">
        <v>100</v>
      </c>
      <c r="D39" s="178">
        <v>100</v>
      </c>
      <c r="E39" s="161">
        <v>38</v>
      </c>
      <c r="F39" s="428" t="s">
        <v>629</v>
      </c>
    </row>
    <row r="40" spans="1:6" s="332" customFormat="1" ht="12" customHeight="1">
      <c r="A40" s="316" t="s">
        <v>101</v>
      </c>
      <c r="B40" s="189" t="s">
        <v>272</v>
      </c>
      <c r="C40" s="178">
        <v>510</v>
      </c>
      <c r="D40" s="178">
        <v>35</v>
      </c>
      <c r="E40" s="161">
        <v>33</v>
      </c>
      <c r="F40" s="428" t="s">
        <v>630</v>
      </c>
    </row>
    <row r="41" spans="1:6" s="332" customFormat="1" ht="12" customHeight="1">
      <c r="A41" s="316" t="s">
        <v>102</v>
      </c>
      <c r="B41" s="189" t="s">
        <v>273</v>
      </c>
      <c r="C41" s="178">
        <v>0</v>
      </c>
      <c r="D41" s="178">
        <v>0</v>
      </c>
      <c r="E41" s="161">
        <v>0</v>
      </c>
      <c r="F41" s="428" t="s">
        <v>631</v>
      </c>
    </row>
    <row r="42" spans="1:6" s="332" customFormat="1" ht="12" customHeight="1">
      <c r="A42" s="316" t="s">
        <v>103</v>
      </c>
      <c r="B42" s="189" t="s">
        <v>274</v>
      </c>
      <c r="C42" s="178">
        <v>0</v>
      </c>
      <c r="D42" s="178">
        <v>0</v>
      </c>
      <c r="E42" s="161">
        <v>0</v>
      </c>
      <c r="F42" s="428" t="s">
        <v>632</v>
      </c>
    </row>
    <row r="43" spans="1:6" s="332" customFormat="1" ht="12" customHeight="1">
      <c r="A43" s="316" t="s">
        <v>104</v>
      </c>
      <c r="B43" s="189" t="s">
        <v>275</v>
      </c>
      <c r="C43" s="178">
        <v>0</v>
      </c>
      <c r="D43" s="178">
        <v>0</v>
      </c>
      <c r="E43" s="161">
        <v>0</v>
      </c>
      <c r="F43" s="428" t="s">
        <v>633</v>
      </c>
    </row>
    <row r="44" spans="1:6" s="332" customFormat="1" ht="12" customHeight="1">
      <c r="A44" s="316" t="s">
        <v>105</v>
      </c>
      <c r="B44" s="189" t="s">
        <v>276</v>
      </c>
      <c r="C44" s="178">
        <v>200</v>
      </c>
      <c r="D44" s="178">
        <v>200</v>
      </c>
      <c r="E44" s="161">
        <v>44</v>
      </c>
      <c r="F44" s="428" t="s">
        <v>634</v>
      </c>
    </row>
    <row r="45" spans="1:6" s="332" customFormat="1" ht="12" customHeight="1">
      <c r="A45" s="316" t="s">
        <v>277</v>
      </c>
      <c r="B45" s="189" t="s">
        <v>278</v>
      </c>
      <c r="C45" s="181">
        <v>0</v>
      </c>
      <c r="D45" s="181">
        <v>0</v>
      </c>
      <c r="E45" s="164">
        <v>0</v>
      </c>
      <c r="F45" s="428" t="s">
        <v>635</v>
      </c>
    </row>
    <row r="46" spans="1:6" s="305" customFormat="1" ht="12" customHeight="1" thickBot="1">
      <c r="A46" s="317" t="s">
        <v>279</v>
      </c>
      <c r="B46" s="190" t="s">
        <v>280</v>
      </c>
      <c r="C46" s="182">
        <v>50</v>
      </c>
      <c r="D46" s="182">
        <v>50</v>
      </c>
      <c r="E46" s="165">
        <v>0</v>
      </c>
      <c r="F46" s="428" t="s">
        <v>636</v>
      </c>
    </row>
    <row r="47" spans="1:6" s="332" customFormat="1" ht="12" customHeight="1" thickBot="1">
      <c r="A47" s="150" t="s">
        <v>9</v>
      </c>
      <c r="B47" s="146" t="s">
        <v>281</v>
      </c>
      <c r="C47" s="177"/>
      <c r="D47" s="177"/>
      <c r="E47" s="160"/>
      <c r="F47" s="428" t="s">
        <v>637</v>
      </c>
    </row>
    <row r="48" spans="1:6" s="332" customFormat="1" ht="12" customHeight="1">
      <c r="A48" s="315" t="s">
        <v>58</v>
      </c>
      <c r="B48" s="188" t="s">
        <v>282</v>
      </c>
      <c r="C48" s="199">
        <v>0</v>
      </c>
      <c r="D48" s="199">
        <v>0</v>
      </c>
      <c r="E48" s="166">
        <v>0</v>
      </c>
      <c r="F48" s="428" t="s">
        <v>638</v>
      </c>
    </row>
    <row r="49" spans="1:6" s="332" customFormat="1" ht="12" customHeight="1">
      <c r="A49" s="316" t="s">
        <v>59</v>
      </c>
      <c r="B49" s="189" t="s">
        <v>283</v>
      </c>
      <c r="C49" s="181">
        <v>0</v>
      </c>
      <c r="D49" s="181">
        <v>0</v>
      </c>
      <c r="E49" s="164">
        <v>0</v>
      </c>
      <c r="F49" s="428" t="s">
        <v>639</v>
      </c>
    </row>
    <row r="50" spans="1:6" s="332" customFormat="1" ht="12" customHeight="1">
      <c r="A50" s="316" t="s">
        <v>284</v>
      </c>
      <c r="B50" s="189" t="s">
        <v>285</v>
      </c>
      <c r="C50" s="181">
        <v>0</v>
      </c>
      <c r="D50" s="181">
        <v>0</v>
      </c>
      <c r="E50" s="164">
        <v>0</v>
      </c>
      <c r="F50" s="428" t="s">
        <v>640</v>
      </c>
    </row>
    <row r="51" spans="1:6" s="332" customFormat="1" ht="12" customHeight="1">
      <c r="A51" s="316" t="s">
        <v>286</v>
      </c>
      <c r="B51" s="189" t="s">
        <v>287</v>
      </c>
      <c r="C51" s="181">
        <v>0</v>
      </c>
      <c r="D51" s="181">
        <v>0</v>
      </c>
      <c r="E51" s="164">
        <v>0</v>
      </c>
      <c r="F51" s="428" t="s">
        <v>641</v>
      </c>
    </row>
    <row r="52" spans="1:6" s="332" customFormat="1" ht="12" customHeight="1" thickBot="1">
      <c r="A52" s="317" t="s">
        <v>288</v>
      </c>
      <c r="B52" s="190" t="s">
        <v>289</v>
      </c>
      <c r="C52" s="182">
        <v>0</v>
      </c>
      <c r="D52" s="182">
        <v>0</v>
      </c>
      <c r="E52" s="165">
        <v>0</v>
      </c>
      <c r="F52" s="428" t="s">
        <v>642</v>
      </c>
    </row>
    <row r="53" spans="1:6" s="332" customFormat="1" ht="12" customHeight="1" thickBot="1">
      <c r="A53" s="150" t="s">
        <v>106</v>
      </c>
      <c r="B53" s="146" t="s">
        <v>290</v>
      </c>
      <c r="C53" s="177"/>
      <c r="D53" s="177">
        <v>152</v>
      </c>
      <c r="E53" s="160">
        <v>152</v>
      </c>
      <c r="F53" s="428" t="s">
        <v>643</v>
      </c>
    </row>
    <row r="54" spans="1:6" s="305" customFormat="1" ht="12" customHeight="1">
      <c r="A54" s="315" t="s">
        <v>60</v>
      </c>
      <c r="B54" s="188" t="s">
        <v>291</v>
      </c>
      <c r="C54" s="179">
        <v>0</v>
      </c>
      <c r="D54" s="179">
        <v>0</v>
      </c>
      <c r="E54" s="162">
        <v>0</v>
      </c>
      <c r="F54" s="428" t="s">
        <v>644</v>
      </c>
    </row>
    <row r="55" spans="1:6" s="305" customFormat="1" ht="12" customHeight="1">
      <c r="A55" s="316" t="s">
        <v>61</v>
      </c>
      <c r="B55" s="189" t="s">
        <v>292</v>
      </c>
      <c r="C55" s="178">
        <v>0</v>
      </c>
      <c r="D55" s="178">
        <v>0</v>
      </c>
      <c r="E55" s="161">
        <v>0</v>
      </c>
      <c r="F55" s="428" t="s">
        <v>645</v>
      </c>
    </row>
    <row r="56" spans="1:6" s="305" customFormat="1" ht="12" customHeight="1">
      <c r="A56" s="316" t="s">
        <v>293</v>
      </c>
      <c r="B56" s="189" t="s">
        <v>294</v>
      </c>
      <c r="C56" s="178">
        <v>0</v>
      </c>
      <c r="D56" s="178">
        <v>152</v>
      </c>
      <c r="E56" s="161">
        <v>152</v>
      </c>
      <c r="F56" s="428" t="s">
        <v>646</v>
      </c>
    </row>
    <row r="57" spans="1:6" s="305" customFormat="1" ht="12" customHeight="1" thickBot="1">
      <c r="A57" s="317" t="s">
        <v>295</v>
      </c>
      <c r="B57" s="190" t="s">
        <v>296</v>
      </c>
      <c r="C57" s="180">
        <v>0</v>
      </c>
      <c r="D57" s="180">
        <v>0</v>
      </c>
      <c r="E57" s="163">
        <v>0</v>
      </c>
      <c r="F57" s="428" t="s">
        <v>647</v>
      </c>
    </row>
    <row r="58" spans="1:6" s="332" customFormat="1" ht="12" customHeight="1" thickBot="1">
      <c r="A58" s="150" t="s">
        <v>11</v>
      </c>
      <c r="B58" s="167" t="s">
        <v>297</v>
      </c>
      <c r="C58" s="177"/>
      <c r="D58" s="177">
        <v>744</v>
      </c>
      <c r="E58" s="160">
        <v>744</v>
      </c>
      <c r="F58" s="428" t="s">
        <v>648</v>
      </c>
    </row>
    <row r="59" spans="1:6" s="332" customFormat="1" ht="12" customHeight="1">
      <c r="A59" s="315" t="s">
        <v>107</v>
      </c>
      <c r="B59" s="188" t="s">
        <v>298</v>
      </c>
      <c r="C59" s="181">
        <v>0</v>
      </c>
      <c r="D59" s="181">
        <v>0</v>
      </c>
      <c r="E59" s="164">
        <v>0</v>
      </c>
      <c r="F59" s="428" t="s">
        <v>649</v>
      </c>
    </row>
    <row r="60" spans="1:6" s="332" customFormat="1" ht="12" customHeight="1">
      <c r="A60" s="316" t="s">
        <v>108</v>
      </c>
      <c r="B60" s="189" t="s">
        <v>482</v>
      </c>
      <c r="C60" s="181">
        <v>0</v>
      </c>
      <c r="D60" s="181">
        <v>0</v>
      </c>
      <c r="E60" s="164">
        <v>0</v>
      </c>
      <c r="F60" s="428" t="s">
        <v>650</v>
      </c>
    </row>
    <row r="61" spans="1:6" s="332" customFormat="1" ht="12" customHeight="1">
      <c r="A61" s="316" t="s">
        <v>132</v>
      </c>
      <c r="B61" s="189" t="s">
        <v>300</v>
      </c>
      <c r="C61" s="181">
        <v>0</v>
      </c>
      <c r="D61" s="181">
        <v>744</v>
      </c>
      <c r="E61" s="164">
        <v>744</v>
      </c>
      <c r="F61" s="428" t="s">
        <v>651</v>
      </c>
    </row>
    <row r="62" spans="1:6" s="332" customFormat="1" ht="12" customHeight="1" thickBot="1">
      <c r="A62" s="317" t="s">
        <v>301</v>
      </c>
      <c r="B62" s="190" t="s">
        <v>302</v>
      </c>
      <c r="C62" s="181">
        <v>0</v>
      </c>
      <c r="D62" s="181">
        <v>0</v>
      </c>
      <c r="E62" s="164">
        <v>0</v>
      </c>
      <c r="F62" s="428" t="s">
        <v>652</v>
      </c>
    </row>
    <row r="63" spans="1:6" s="332" customFormat="1" ht="12" customHeight="1" thickBot="1">
      <c r="A63" s="150" t="s">
        <v>12</v>
      </c>
      <c r="B63" s="146" t="s">
        <v>303</v>
      </c>
      <c r="C63" s="183">
        <v>16696</v>
      </c>
      <c r="D63" s="183">
        <v>19335</v>
      </c>
      <c r="E63" s="195">
        <v>20095</v>
      </c>
      <c r="F63" s="428" t="s">
        <v>653</v>
      </c>
    </row>
    <row r="64" spans="1:6" s="332" customFormat="1" ht="12" customHeight="1" thickBot="1">
      <c r="A64" s="318" t="s">
        <v>480</v>
      </c>
      <c r="B64" s="167" t="s">
        <v>305</v>
      </c>
      <c r="C64" s="177"/>
      <c r="D64" s="177"/>
      <c r="E64" s="160"/>
      <c r="F64" s="428" t="s">
        <v>654</v>
      </c>
    </row>
    <row r="65" spans="1:6" s="332" customFormat="1" ht="12" customHeight="1">
      <c r="A65" s="315" t="s">
        <v>306</v>
      </c>
      <c r="B65" s="188" t="s">
        <v>307</v>
      </c>
      <c r="C65" s="181">
        <v>0</v>
      </c>
      <c r="D65" s="181">
        <v>0</v>
      </c>
      <c r="E65" s="164">
        <v>0</v>
      </c>
      <c r="F65" s="428" t="s">
        <v>655</v>
      </c>
    </row>
    <row r="66" spans="1:6" s="332" customFormat="1" ht="12" customHeight="1">
      <c r="A66" s="316" t="s">
        <v>308</v>
      </c>
      <c r="B66" s="189" t="s">
        <v>309</v>
      </c>
      <c r="C66" s="181">
        <v>0</v>
      </c>
      <c r="D66" s="181">
        <v>0</v>
      </c>
      <c r="E66" s="164">
        <v>0</v>
      </c>
      <c r="F66" s="428" t="s">
        <v>656</v>
      </c>
    </row>
    <row r="67" spans="1:6" s="332" customFormat="1" ht="12" customHeight="1" thickBot="1">
      <c r="A67" s="317" t="s">
        <v>310</v>
      </c>
      <c r="B67" s="311" t="s">
        <v>311</v>
      </c>
      <c r="C67" s="181">
        <v>0</v>
      </c>
      <c r="D67" s="181">
        <v>0</v>
      </c>
      <c r="E67" s="164">
        <v>0</v>
      </c>
      <c r="F67" s="428" t="s">
        <v>657</v>
      </c>
    </row>
    <row r="68" spans="1:6" s="332" customFormat="1" ht="12" customHeight="1" thickBot="1">
      <c r="A68" s="318" t="s">
        <v>312</v>
      </c>
      <c r="B68" s="167" t="s">
        <v>313</v>
      </c>
      <c r="C68" s="177"/>
      <c r="D68" s="177"/>
      <c r="E68" s="160"/>
      <c r="F68" s="428" t="s">
        <v>658</v>
      </c>
    </row>
    <row r="69" spans="1:6" s="332" customFormat="1" ht="12" customHeight="1">
      <c r="A69" s="315" t="s">
        <v>84</v>
      </c>
      <c r="B69" s="188" t="s">
        <v>314</v>
      </c>
      <c r="C69" s="181">
        <v>0</v>
      </c>
      <c r="D69" s="181">
        <v>0</v>
      </c>
      <c r="E69" s="164">
        <v>0</v>
      </c>
      <c r="F69" s="428" t="s">
        <v>659</v>
      </c>
    </row>
    <row r="70" spans="1:6" s="332" customFormat="1" ht="12" customHeight="1">
      <c r="A70" s="316" t="s">
        <v>85</v>
      </c>
      <c r="B70" s="189" t="s">
        <v>315</v>
      </c>
      <c r="C70" s="181">
        <v>0</v>
      </c>
      <c r="D70" s="181">
        <v>0</v>
      </c>
      <c r="E70" s="164">
        <v>0</v>
      </c>
      <c r="F70" s="428" t="s">
        <v>660</v>
      </c>
    </row>
    <row r="71" spans="1:6" s="332" customFormat="1" ht="12" customHeight="1">
      <c r="A71" s="316" t="s">
        <v>316</v>
      </c>
      <c r="B71" s="189" t="s">
        <v>317</v>
      </c>
      <c r="C71" s="181">
        <v>0</v>
      </c>
      <c r="D71" s="181">
        <v>0</v>
      </c>
      <c r="E71" s="164">
        <v>0</v>
      </c>
      <c r="F71" s="428" t="s">
        <v>661</v>
      </c>
    </row>
    <row r="72" spans="1:6" s="332" customFormat="1" ht="12" customHeight="1" thickBot="1">
      <c r="A72" s="317" t="s">
        <v>318</v>
      </c>
      <c r="B72" s="190" t="s">
        <v>319</v>
      </c>
      <c r="C72" s="181">
        <v>0</v>
      </c>
      <c r="D72" s="181">
        <v>0</v>
      </c>
      <c r="E72" s="164">
        <v>0</v>
      </c>
      <c r="F72" s="428" t="s">
        <v>662</v>
      </c>
    </row>
    <row r="73" spans="1:6" s="332" customFormat="1" ht="12" customHeight="1" thickBot="1">
      <c r="A73" s="318" t="s">
        <v>320</v>
      </c>
      <c r="B73" s="167" t="s">
        <v>321</v>
      </c>
      <c r="C73" s="177">
        <v>8000</v>
      </c>
      <c r="D73" s="177">
        <v>10086</v>
      </c>
      <c r="E73" s="160">
        <v>6151</v>
      </c>
      <c r="F73" s="428" t="s">
        <v>663</v>
      </c>
    </row>
    <row r="74" spans="1:6" s="332" customFormat="1" ht="12" customHeight="1">
      <c r="A74" s="315" t="s">
        <v>322</v>
      </c>
      <c r="B74" s="188" t="s">
        <v>323</v>
      </c>
      <c r="C74" s="181">
        <v>8000</v>
      </c>
      <c r="D74" s="181">
        <v>10086</v>
      </c>
      <c r="E74" s="164">
        <v>6151</v>
      </c>
      <c r="F74" s="428" t="s">
        <v>664</v>
      </c>
    </row>
    <row r="75" spans="1:6" s="332" customFormat="1" ht="12" customHeight="1" thickBot="1">
      <c r="A75" s="317" t="s">
        <v>324</v>
      </c>
      <c r="B75" s="190" t="s">
        <v>325</v>
      </c>
      <c r="C75" s="181">
        <v>0</v>
      </c>
      <c r="D75" s="181">
        <v>0</v>
      </c>
      <c r="E75" s="164">
        <v>0</v>
      </c>
      <c r="F75" s="428" t="s">
        <v>665</v>
      </c>
    </row>
    <row r="76" spans="1:6" s="332" customFormat="1" ht="12" customHeight="1" thickBot="1">
      <c r="A76" s="318" t="s">
        <v>326</v>
      </c>
      <c r="B76" s="167" t="s">
        <v>327</v>
      </c>
      <c r="C76" s="177"/>
      <c r="D76" s="177"/>
      <c r="E76" s="160">
        <v>538</v>
      </c>
      <c r="F76" s="428" t="s">
        <v>666</v>
      </c>
    </row>
    <row r="77" spans="1:6" s="332" customFormat="1" ht="12" customHeight="1">
      <c r="A77" s="315" t="s">
        <v>328</v>
      </c>
      <c r="B77" s="188" t="s">
        <v>329</v>
      </c>
      <c r="C77" s="181">
        <v>0</v>
      </c>
      <c r="D77" s="181">
        <v>0</v>
      </c>
      <c r="E77" s="164">
        <v>538</v>
      </c>
      <c r="F77" s="428" t="s">
        <v>667</v>
      </c>
    </row>
    <row r="78" spans="1:6" s="332" customFormat="1" ht="12" customHeight="1">
      <c r="A78" s="316" t="s">
        <v>330</v>
      </c>
      <c r="B78" s="189" t="s">
        <v>331</v>
      </c>
      <c r="C78" s="181">
        <v>0</v>
      </c>
      <c r="D78" s="181">
        <v>0</v>
      </c>
      <c r="E78" s="164">
        <v>0</v>
      </c>
      <c r="F78" s="428" t="s">
        <v>668</v>
      </c>
    </row>
    <row r="79" spans="1:6" s="332" customFormat="1" ht="12" customHeight="1" thickBot="1">
      <c r="A79" s="317" t="s">
        <v>332</v>
      </c>
      <c r="B79" s="190" t="s">
        <v>333</v>
      </c>
      <c r="C79" s="181">
        <v>0</v>
      </c>
      <c r="D79" s="181">
        <v>0</v>
      </c>
      <c r="E79" s="164">
        <v>0</v>
      </c>
      <c r="F79" s="428" t="s">
        <v>669</v>
      </c>
    </row>
    <row r="80" spans="1:6" s="332" customFormat="1" ht="12" customHeight="1" thickBot="1">
      <c r="A80" s="318" t="s">
        <v>334</v>
      </c>
      <c r="B80" s="167" t="s">
        <v>335</v>
      </c>
      <c r="C80" s="177"/>
      <c r="D80" s="177"/>
      <c r="E80" s="160"/>
      <c r="F80" s="428" t="s">
        <v>670</v>
      </c>
    </row>
    <row r="81" spans="1:6" s="332" customFormat="1" ht="12" customHeight="1">
      <c r="A81" s="319" t="s">
        <v>336</v>
      </c>
      <c r="B81" s="188" t="s">
        <v>337</v>
      </c>
      <c r="C81" s="181">
        <v>0</v>
      </c>
      <c r="D81" s="181">
        <v>0</v>
      </c>
      <c r="E81" s="164">
        <v>0</v>
      </c>
      <c r="F81" s="428" t="s">
        <v>671</v>
      </c>
    </row>
    <row r="82" spans="1:6" s="332" customFormat="1" ht="12" customHeight="1">
      <c r="A82" s="320" t="s">
        <v>338</v>
      </c>
      <c r="B82" s="189" t="s">
        <v>339</v>
      </c>
      <c r="C82" s="181">
        <v>0</v>
      </c>
      <c r="D82" s="181">
        <v>0</v>
      </c>
      <c r="E82" s="164">
        <v>0</v>
      </c>
      <c r="F82" s="428" t="s">
        <v>672</v>
      </c>
    </row>
    <row r="83" spans="1:6" s="332" customFormat="1" ht="12" customHeight="1">
      <c r="A83" s="320" t="s">
        <v>340</v>
      </c>
      <c r="B83" s="189" t="s">
        <v>341</v>
      </c>
      <c r="C83" s="181">
        <v>0</v>
      </c>
      <c r="D83" s="181">
        <v>0</v>
      </c>
      <c r="E83" s="164">
        <v>0</v>
      </c>
      <c r="F83" s="428" t="s">
        <v>673</v>
      </c>
    </row>
    <row r="84" spans="1:6" s="332" customFormat="1" ht="12" customHeight="1" thickBot="1">
      <c r="A84" s="321" t="s">
        <v>342</v>
      </c>
      <c r="B84" s="190" t="s">
        <v>343</v>
      </c>
      <c r="C84" s="181">
        <v>0</v>
      </c>
      <c r="D84" s="181">
        <v>0</v>
      </c>
      <c r="E84" s="164">
        <v>0</v>
      </c>
      <c r="F84" s="428" t="s">
        <v>674</v>
      </c>
    </row>
    <row r="85" spans="1:6" s="332" customFormat="1" ht="12" customHeight="1" thickBot="1">
      <c r="A85" s="318" t="s">
        <v>344</v>
      </c>
      <c r="B85" s="167" t="s">
        <v>345</v>
      </c>
      <c r="C85" s="203">
        <v>0</v>
      </c>
      <c r="D85" s="203">
        <v>0</v>
      </c>
      <c r="E85" s="204">
        <v>0</v>
      </c>
      <c r="F85" s="428" t="s">
        <v>675</v>
      </c>
    </row>
    <row r="86" spans="1:6" s="332" customFormat="1" ht="12" customHeight="1" thickBot="1">
      <c r="A86" s="318" t="s">
        <v>346</v>
      </c>
      <c r="B86" s="312" t="s">
        <v>347</v>
      </c>
      <c r="C86" s="183">
        <v>8000</v>
      </c>
      <c r="D86" s="183">
        <v>10086</v>
      </c>
      <c r="E86" s="195">
        <v>6689</v>
      </c>
      <c r="F86" s="428" t="s">
        <v>676</v>
      </c>
    </row>
    <row r="87" spans="1:6" s="332" customFormat="1" ht="12" customHeight="1" thickBot="1">
      <c r="A87" s="322" t="s">
        <v>348</v>
      </c>
      <c r="B87" s="313" t="s">
        <v>481</v>
      </c>
      <c r="C87" s="183">
        <v>24696</v>
      </c>
      <c r="D87" s="183">
        <v>29421</v>
      </c>
      <c r="E87" s="195">
        <v>26784</v>
      </c>
      <c r="F87" s="428" t="s">
        <v>677</v>
      </c>
    </row>
    <row r="88" spans="1:6" s="332" customFormat="1" ht="15" customHeight="1">
      <c r="A88" s="287"/>
      <c r="B88" s="288"/>
      <c r="C88" s="303"/>
      <c r="D88" s="303"/>
      <c r="E88" s="303"/>
      <c r="F88" s="429"/>
    </row>
    <row r="89" spans="1:5" ht="13.5" thickBot="1">
      <c r="A89" s="289"/>
      <c r="B89" s="290"/>
      <c r="C89" s="304"/>
      <c r="D89" s="304"/>
      <c r="E89" s="304"/>
    </row>
    <row r="90" spans="1:6" s="331" customFormat="1" ht="16.5" customHeight="1" thickBot="1">
      <c r="A90" s="445" t="s">
        <v>41</v>
      </c>
      <c r="B90" s="446"/>
      <c r="C90" s="446"/>
      <c r="D90" s="446"/>
      <c r="E90" s="447"/>
      <c r="F90" s="428"/>
    </row>
    <row r="91" spans="1:6" s="118" customFormat="1" ht="12" customHeight="1" thickBot="1">
      <c r="A91" s="310" t="s">
        <v>4</v>
      </c>
      <c r="B91" s="149" t="s">
        <v>356</v>
      </c>
      <c r="C91" s="294">
        <v>16846</v>
      </c>
      <c r="D91" s="294">
        <v>20478</v>
      </c>
      <c r="E91" s="294">
        <v>17569</v>
      </c>
      <c r="F91" s="430" t="s">
        <v>598</v>
      </c>
    </row>
    <row r="92" spans="1:6" ht="12" customHeight="1">
      <c r="A92" s="323" t="s">
        <v>62</v>
      </c>
      <c r="B92" s="135" t="s">
        <v>34</v>
      </c>
      <c r="C92" s="295">
        <v>4550</v>
      </c>
      <c r="D92" s="295">
        <v>6612</v>
      </c>
      <c r="E92" s="295">
        <v>6612</v>
      </c>
      <c r="F92" s="430" t="s">
        <v>599</v>
      </c>
    </row>
    <row r="93" spans="1:6" ht="12" customHeight="1">
      <c r="A93" s="316" t="s">
        <v>63</v>
      </c>
      <c r="B93" s="133" t="s">
        <v>109</v>
      </c>
      <c r="C93" s="296">
        <v>1117</v>
      </c>
      <c r="D93" s="296">
        <v>1444</v>
      </c>
      <c r="E93" s="296">
        <v>1444</v>
      </c>
      <c r="F93" s="430" t="s">
        <v>600</v>
      </c>
    </row>
    <row r="94" spans="1:6" ht="12" customHeight="1">
      <c r="A94" s="316" t="s">
        <v>64</v>
      </c>
      <c r="B94" s="133" t="s">
        <v>82</v>
      </c>
      <c r="C94" s="298">
        <v>6946</v>
      </c>
      <c r="D94" s="298">
        <v>8079</v>
      </c>
      <c r="E94" s="298">
        <v>6427</v>
      </c>
      <c r="F94" s="430" t="s">
        <v>601</v>
      </c>
    </row>
    <row r="95" spans="1:6" ht="12" customHeight="1">
      <c r="A95" s="316" t="s">
        <v>65</v>
      </c>
      <c r="B95" s="136" t="s">
        <v>110</v>
      </c>
      <c r="C95" s="298">
        <v>2599</v>
      </c>
      <c r="D95" s="298">
        <v>2609</v>
      </c>
      <c r="E95" s="298">
        <v>2189</v>
      </c>
      <c r="F95" s="430" t="s">
        <v>602</v>
      </c>
    </row>
    <row r="96" spans="1:6" ht="12" customHeight="1">
      <c r="A96" s="316" t="s">
        <v>73</v>
      </c>
      <c r="B96" s="144" t="s">
        <v>111</v>
      </c>
      <c r="C96" s="298">
        <v>1634</v>
      </c>
      <c r="D96" s="298">
        <v>1734</v>
      </c>
      <c r="E96" s="298">
        <v>897</v>
      </c>
      <c r="F96" s="430" t="s">
        <v>603</v>
      </c>
    </row>
    <row r="97" spans="1:6" ht="12" customHeight="1">
      <c r="A97" s="316" t="s">
        <v>66</v>
      </c>
      <c r="B97" s="133" t="s">
        <v>357</v>
      </c>
      <c r="C97" s="298">
        <v>0</v>
      </c>
      <c r="D97" s="298">
        <v>30</v>
      </c>
      <c r="E97" s="298">
        <v>30</v>
      </c>
      <c r="F97" s="430" t="s">
        <v>604</v>
      </c>
    </row>
    <row r="98" spans="1:6" ht="12" customHeight="1">
      <c r="A98" s="316" t="s">
        <v>67</v>
      </c>
      <c r="B98" s="156" t="s">
        <v>358</v>
      </c>
      <c r="C98" s="298">
        <v>0</v>
      </c>
      <c r="D98" s="298">
        <v>0</v>
      </c>
      <c r="E98" s="298">
        <v>0</v>
      </c>
      <c r="F98" s="430" t="s">
        <v>605</v>
      </c>
    </row>
    <row r="99" spans="1:6" ht="12" customHeight="1">
      <c r="A99" s="316" t="s">
        <v>74</v>
      </c>
      <c r="B99" s="157" t="s">
        <v>359</v>
      </c>
      <c r="C99" s="298">
        <v>0</v>
      </c>
      <c r="D99" s="298">
        <v>0</v>
      </c>
      <c r="E99" s="298">
        <v>0</v>
      </c>
      <c r="F99" s="430" t="s">
        <v>606</v>
      </c>
    </row>
    <row r="100" spans="1:6" ht="12" customHeight="1">
      <c r="A100" s="316" t="s">
        <v>75</v>
      </c>
      <c r="B100" s="157" t="s">
        <v>360</v>
      </c>
      <c r="C100" s="298">
        <v>0</v>
      </c>
      <c r="D100" s="298">
        <v>0</v>
      </c>
      <c r="E100" s="298">
        <v>0</v>
      </c>
      <c r="F100" s="430" t="s">
        <v>607</v>
      </c>
    </row>
    <row r="101" spans="1:6" ht="12" customHeight="1">
      <c r="A101" s="316" t="s">
        <v>76</v>
      </c>
      <c r="B101" s="156" t="s">
        <v>361</v>
      </c>
      <c r="C101" s="298">
        <v>1134</v>
      </c>
      <c r="D101" s="298">
        <v>1134</v>
      </c>
      <c r="E101" s="298">
        <v>426</v>
      </c>
      <c r="F101" s="430" t="s">
        <v>608</v>
      </c>
    </row>
    <row r="102" spans="1:6" ht="12" customHeight="1">
      <c r="A102" s="316" t="s">
        <v>77</v>
      </c>
      <c r="B102" s="156" t="s">
        <v>362</v>
      </c>
      <c r="C102" s="298">
        <v>0</v>
      </c>
      <c r="D102" s="298">
        <v>0</v>
      </c>
      <c r="E102" s="298">
        <v>0</v>
      </c>
      <c r="F102" s="430" t="s">
        <v>609</v>
      </c>
    </row>
    <row r="103" spans="1:6" ht="12" customHeight="1">
      <c r="A103" s="316" t="s">
        <v>79</v>
      </c>
      <c r="B103" s="157" t="s">
        <v>363</v>
      </c>
      <c r="C103" s="298">
        <v>0</v>
      </c>
      <c r="D103" s="298">
        <v>70</v>
      </c>
      <c r="E103" s="298">
        <v>70</v>
      </c>
      <c r="F103" s="430" t="s">
        <v>610</v>
      </c>
    </row>
    <row r="104" spans="1:6" ht="12" customHeight="1">
      <c r="A104" s="324" t="s">
        <v>112</v>
      </c>
      <c r="B104" s="158" t="s">
        <v>364</v>
      </c>
      <c r="C104" s="298">
        <v>0</v>
      </c>
      <c r="D104" s="298">
        <v>0</v>
      </c>
      <c r="E104" s="298">
        <v>0</v>
      </c>
      <c r="F104" s="430" t="s">
        <v>611</v>
      </c>
    </row>
    <row r="105" spans="1:6" ht="12" customHeight="1">
      <c r="A105" s="316" t="s">
        <v>365</v>
      </c>
      <c r="B105" s="158" t="s">
        <v>366</v>
      </c>
      <c r="C105" s="298">
        <v>0</v>
      </c>
      <c r="D105" s="298">
        <v>0</v>
      </c>
      <c r="E105" s="298">
        <v>0</v>
      </c>
      <c r="F105" s="430" t="s">
        <v>612</v>
      </c>
    </row>
    <row r="106" spans="1:6" s="118" customFormat="1" ht="12" customHeight="1" thickBot="1">
      <c r="A106" s="325" t="s">
        <v>367</v>
      </c>
      <c r="B106" s="159" t="s">
        <v>368</v>
      </c>
      <c r="C106" s="300">
        <v>500</v>
      </c>
      <c r="D106" s="300">
        <v>500</v>
      </c>
      <c r="E106" s="300">
        <v>371</v>
      </c>
      <c r="F106" s="430" t="s">
        <v>613</v>
      </c>
    </row>
    <row r="107" spans="1:6" ht="12" customHeight="1" thickBot="1">
      <c r="A107" s="150" t="s">
        <v>5</v>
      </c>
      <c r="B107" s="148" t="s">
        <v>369</v>
      </c>
      <c r="C107" s="171">
        <v>7078</v>
      </c>
      <c r="D107" s="171">
        <v>6878</v>
      </c>
      <c r="E107" s="171">
        <v>5085</v>
      </c>
      <c r="F107" s="430" t="s">
        <v>614</v>
      </c>
    </row>
    <row r="108" spans="1:6" ht="12" customHeight="1">
      <c r="A108" s="315" t="s">
        <v>68</v>
      </c>
      <c r="B108" s="133" t="s">
        <v>130</v>
      </c>
      <c r="C108" s="297">
        <v>350</v>
      </c>
      <c r="D108" s="297">
        <v>906</v>
      </c>
      <c r="E108" s="297">
        <v>527</v>
      </c>
      <c r="F108" s="430" t="s">
        <v>615</v>
      </c>
    </row>
    <row r="109" spans="1:6" ht="12" customHeight="1">
      <c r="A109" s="315" t="s">
        <v>69</v>
      </c>
      <c r="B109" s="137" t="s">
        <v>370</v>
      </c>
      <c r="C109" s="297">
        <v>0</v>
      </c>
      <c r="D109" s="297">
        <v>0</v>
      </c>
      <c r="E109" s="297">
        <v>0</v>
      </c>
      <c r="F109" s="430" t="s">
        <v>616</v>
      </c>
    </row>
    <row r="110" spans="1:6" ht="12" customHeight="1">
      <c r="A110" s="315" t="s">
        <v>70</v>
      </c>
      <c r="B110" s="137" t="s">
        <v>113</v>
      </c>
      <c r="C110" s="296">
        <v>6728</v>
      </c>
      <c r="D110" s="296">
        <v>5972</v>
      </c>
      <c r="E110" s="296">
        <v>4558</v>
      </c>
      <c r="F110" s="430" t="s">
        <v>617</v>
      </c>
    </row>
    <row r="111" spans="1:6" ht="12" customHeight="1">
      <c r="A111" s="315" t="s">
        <v>71</v>
      </c>
      <c r="B111" s="137" t="s">
        <v>371</v>
      </c>
      <c r="C111" s="161">
        <v>0</v>
      </c>
      <c r="D111" s="161">
        <v>0</v>
      </c>
      <c r="E111" s="161">
        <v>0</v>
      </c>
      <c r="F111" s="430" t="s">
        <v>618</v>
      </c>
    </row>
    <row r="112" spans="1:6" ht="12" customHeight="1">
      <c r="A112" s="315" t="s">
        <v>72</v>
      </c>
      <c r="B112" s="169" t="s">
        <v>133</v>
      </c>
      <c r="C112" s="161">
        <v>0</v>
      </c>
      <c r="D112" s="161">
        <v>0</v>
      </c>
      <c r="E112" s="161">
        <v>0</v>
      </c>
      <c r="F112" s="430" t="s">
        <v>619</v>
      </c>
    </row>
    <row r="113" spans="1:6" ht="12" customHeight="1">
      <c r="A113" s="315" t="s">
        <v>78</v>
      </c>
      <c r="B113" s="168" t="s">
        <v>372</v>
      </c>
      <c r="C113" s="161">
        <v>0</v>
      </c>
      <c r="D113" s="161">
        <v>0</v>
      </c>
      <c r="E113" s="161">
        <v>0</v>
      </c>
      <c r="F113" s="430" t="s">
        <v>620</v>
      </c>
    </row>
    <row r="114" spans="1:6" ht="12" customHeight="1">
      <c r="A114" s="315" t="s">
        <v>80</v>
      </c>
      <c r="B114" s="184" t="s">
        <v>373</v>
      </c>
      <c r="C114" s="161">
        <v>0</v>
      </c>
      <c r="D114" s="161">
        <v>0</v>
      </c>
      <c r="E114" s="161">
        <v>0</v>
      </c>
      <c r="F114" s="430" t="s">
        <v>621</v>
      </c>
    </row>
    <row r="115" spans="1:6" ht="12" customHeight="1">
      <c r="A115" s="315" t="s">
        <v>114</v>
      </c>
      <c r="B115" s="157" t="s">
        <v>360</v>
      </c>
      <c r="C115" s="161">
        <v>0</v>
      </c>
      <c r="D115" s="161">
        <v>0</v>
      </c>
      <c r="E115" s="161">
        <v>0</v>
      </c>
      <c r="F115" s="430" t="s">
        <v>622</v>
      </c>
    </row>
    <row r="116" spans="1:6" ht="12" customHeight="1">
      <c r="A116" s="315" t="s">
        <v>115</v>
      </c>
      <c r="B116" s="157" t="s">
        <v>374</v>
      </c>
      <c r="C116" s="161">
        <v>0</v>
      </c>
      <c r="D116" s="161">
        <v>0</v>
      </c>
      <c r="E116" s="161">
        <v>0</v>
      </c>
      <c r="F116" s="430" t="s">
        <v>623</v>
      </c>
    </row>
    <row r="117" spans="1:6" ht="12" customHeight="1">
      <c r="A117" s="315" t="s">
        <v>116</v>
      </c>
      <c r="B117" s="157" t="s">
        <v>375</v>
      </c>
      <c r="C117" s="161">
        <v>0</v>
      </c>
      <c r="D117" s="161">
        <v>0</v>
      </c>
      <c r="E117" s="161">
        <v>0</v>
      </c>
      <c r="F117" s="430" t="s">
        <v>624</v>
      </c>
    </row>
    <row r="118" spans="1:6" ht="12" customHeight="1">
      <c r="A118" s="315" t="s">
        <v>376</v>
      </c>
      <c r="B118" s="157" t="s">
        <v>363</v>
      </c>
      <c r="C118" s="161">
        <v>0</v>
      </c>
      <c r="D118" s="161">
        <v>0</v>
      </c>
      <c r="E118" s="161">
        <v>0</v>
      </c>
      <c r="F118" s="430" t="s">
        <v>625</v>
      </c>
    </row>
    <row r="119" spans="1:6" ht="12" customHeight="1">
      <c r="A119" s="315" t="s">
        <v>377</v>
      </c>
      <c r="B119" s="157" t="s">
        <v>378</v>
      </c>
      <c r="C119" s="161">
        <v>0</v>
      </c>
      <c r="D119" s="161">
        <v>0</v>
      </c>
      <c r="E119" s="161">
        <v>0</v>
      </c>
      <c r="F119" s="430" t="s">
        <v>626</v>
      </c>
    </row>
    <row r="120" spans="1:6" ht="12" customHeight="1" thickBot="1">
      <c r="A120" s="324" t="s">
        <v>379</v>
      </c>
      <c r="B120" s="157" t="s">
        <v>380</v>
      </c>
      <c r="C120" s="163">
        <v>0</v>
      </c>
      <c r="D120" s="163">
        <v>0</v>
      </c>
      <c r="E120" s="163">
        <v>0</v>
      </c>
      <c r="F120" s="430" t="s">
        <v>627</v>
      </c>
    </row>
    <row r="121" spans="1:6" ht="12" customHeight="1" thickBot="1">
      <c r="A121" s="150" t="s">
        <v>6</v>
      </c>
      <c r="B121" s="153" t="s">
        <v>381</v>
      </c>
      <c r="C121" s="171">
        <v>772</v>
      </c>
      <c r="D121" s="171">
        <v>2065</v>
      </c>
      <c r="E121" s="171"/>
      <c r="F121" s="430" t="s">
        <v>628</v>
      </c>
    </row>
    <row r="122" spans="1:6" ht="12" customHeight="1">
      <c r="A122" s="315" t="s">
        <v>51</v>
      </c>
      <c r="B122" s="134" t="s">
        <v>43</v>
      </c>
      <c r="C122" s="297">
        <v>772</v>
      </c>
      <c r="D122" s="297">
        <v>2065</v>
      </c>
      <c r="E122" s="297">
        <v>0</v>
      </c>
      <c r="F122" s="430" t="s">
        <v>629</v>
      </c>
    </row>
    <row r="123" spans="1:6" ht="12" customHeight="1" thickBot="1">
      <c r="A123" s="317" t="s">
        <v>52</v>
      </c>
      <c r="B123" s="137" t="s">
        <v>44</v>
      </c>
      <c r="C123" s="298">
        <v>0</v>
      </c>
      <c r="D123" s="298">
        <v>0</v>
      </c>
      <c r="E123" s="298">
        <v>0</v>
      </c>
      <c r="F123" s="430" t="s">
        <v>630</v>
      </c>
    </row>
    <row r="124" spans="1:6" ht="12" customHeight="1" thickBot="1">
      <c r="A124" s="150" t="s">
        <v>7</v>
      </c>
      <c r="B124" s="153" t="s">
        <v>382</v>
      </c>
      <c r="C124" s="171">
        <v>24696</v>
      </c>
      <c r="D124" s="171">
        <v>29421</v>
      </c>
      <c r="E124" s="171">
        <v>22654</v>
      </c>
      <c r="F124" s="430" t="s">
        <v>631</v>
      </c>
    </row>
    <row r="125" spans="1:6" ht="12" customHeight="1" thickBot="1">
      <c r="A125" s="150" t="s">
        <v>8</v>
      </c>
      <c r="B125" s="153" t="s">
        <v>483</v>
      </c>
      <c r="C125" s="171"/>
      <c r="D125" s="171"/>
      <c r="E125" s="171"/>
      <c r="F125" s="430" t="s">
        <v>632</v>
      </c>
    </row>
    <row r="126" spans="1:6" ht="12" customHeight="1">
      <c r="A126" s="315" t="s">
        <v>55</v>
      </c>
      <c r="B126" s="134" t="s">
        <v>384</v>
      </c>
      <c r="C126" s="161">
        <v>0</v>
      </c>
      <c r="D126" s="161">
        <v>0</v>
      </c>
      <c r="E126" s="161">
        <v>0</v>
      </c>
      <c r="F126" s="430" t="s">
        <v>633</v>
      </c>
    </row>
    <row r="127" spans="1:6" ht="12" customHeight="1">
      <c r="A127" s="315" t="s">
        <v>56</v>
      </c>
      <c r="B127" s="134" t="s">
        <v>385</v>
      </c>
      <c r="C127" s="161">
        <v>0</v>
      </c>
      <c r="D127" s="161">
        <v>0</v>
      </c>
      <c r="E127" s="161">
        <v>0</v>
      </c>
      <c r="F127" s="430" t="s">
        <v>634</v>
      </c>
    </row>
    <row r="128" spans="1:6" ht="12" customHeight="1" thickBot="1">
      <c r="A128" s="324" t="s">
        <v>57</v>
      </c>
      <c r="B128" s="132" t="s">
        <v>386</v>
      </c>
      <c r="C128" s="161">
        <v>0</v>
      </c>
      <c r="D128" s="161">
        <v>0</v>
      </c>
      <c r="E128" s="161">
        <v>0</v>
      </c>
      <c r="F128" s="430" t="s">
        <v>635</v>
      </c>
    </row>
    <row r="129" spans="1:6" ht="12" customHeight="1" thickBot="1">
      <c r="A129" s="150" t="s">
        <v>9</v>
      </c>
      <c r="B129" s="153" t="s">
        <v>387</v>
      </c>
      <c r="C129" s="171"/>
      <c r="D129" s="171"/>
      <c r="E129" s="171"/>
      <c r="F129" s="430" t="s">
        <v>636</v>
      </c>
    </row>
    <row r="130" spans="1:6" ht="12" customHeight="1">
      <c r="A130" s="315" t="s">
        <v>58</v>
      </c>
      <c r="B130" s="134" t="s">
        <v>388</v>
      </c>
      <c r="C130" s="161">
        <v>0</v>
      </c>
      <c r="D130" s="161">
        <v>0</v>
      </c>
      <c r="E130" s="161">
        <v>0</v>
      </c>
      <c r="F130" s="430" t="s">
        <v>637</v>
      </c>
    </row>
    <row r="131" spans="1:6" ht="12" customHeight="1">
      <c r="A131" s="315" t="s">
        <v>59</v>
      </c>
      <c r="B131" s="134" t="s">
        <v>389</v>
      </c>
      <c r="C131" s="161">
        <v>0</v>
      </c>
      <c r="D131" s="161">
        <v>0</v>
      </c>
      <c r="E131" s="161">
        <v>0</v>
      </c>
      <c r="F131" s="430" t="s">
        <v>638</v>
      </c>
    </row>
    <row r="132" spans="1:6" ht="12" customHeight="1">
      <c r="A132" s="315" t="s">
        <v>284</v>
      </c>
      <c r="B132" s="134" t="s">
        <v>390</v>
      </c>
      <c r="C132" s="161">
        <v>0</v>
      </c>
      <c r="D132" s="161">
        <v>0</v>
      </c>
      <c r="E132" s="161">
        <v>0</v>
      </c>
      <c r="F132" s="430" t="s">
        <v>639</v>
      </c>
    </row>
    <row r="133" spans="1:6" s="118" customFormat="1" ht="12" customHeight="1" thickBot="1">
      <c r="A133" s="324" t="s">
        <v>286</v>
      </c>
      <c r="B133" s="132" t="s">
        <v>391</v>
      </c>
      <c r="C133" s="161">
        <v>0</v>
      </c>
      <c r="D133" s="161">
        <v>0</v>
      </c>
      <c r="E133" s="161">
        <v>0</v>
      </c>
      <c r="F133" s="430" t="s">
        <v>640</v>
      </c>
    </row>
    <row r="134" spans="1:11" ht="13.5" thickBot="1">
      <c r="A134" s="150" t="s">
        <v>10</v>
      </c>
      <c r="B134" s="153" t="s">
        <v>585</v>
      </c>
      <c r="C134" s="299"/>
      <c r="D134" s="299"/>
      <c r="E134" s="299"/>
      <c r="F134" s="430" t="s">
        <v>641</v>
      </c>
      <c r="K134" s="278"/>
    </row>
    <row r="135" spans="1:6" ht="12.75">
      <c r="A135" s="315" t="s">
        <v>60</v>
      </c>
      <c r="B135" s="134" t="s">
        <v>393</v>
      </c>
      <c r="C135" s="161">
        <v>0</v>
      </c>
      <c r="D135" s="161">
        <v>0</v>
      </c>
      <c r="E135" s="161">
        <v>0</v>
      </c>
      <c r="F135" s="430" t="s">
        <v>642</v>
      </c>
    </row>
    <row r="136" spans="1:6" ht="12" customHeight="1">
      <c r="A136" s="315" t="s">
        <v>61</v>
      </c>
      <c r="B136" s="134" t="s">
        <v>394</v>
      </c>
      <c r="C136" s="161">
        <v>0</v>
      </c>
      <c r="D136" s="161">
        <v>0</v>
      </c>
      <c r="E136" s="161">
        <v>0</v>
      </c>
      <c r="F136" s="430" t="s">
        <v>643</v>
      </c>
    </row>
    <row r="137" spans="1:6" s="118" customFormat="1" ht="12" customHeight="1">
      <c r="A137" s="315" t="s">
        <v>293</v>
      </c>
      <c r="B137" s="134" t="s">
        <v>584</v>
      </c>
      <c r="C137" s="161">
        <v>0</v>
      </c>
      <c r="D137" s="161">
        <v>0</v>
      </c>
      <c r="E137" s="161">
        <v>0</v>
      </c>
      <c r="F137" s="430" t="s">
        <v>644</v>
      </c>
    </row>
    <row r="138" spans="1:6" s="118" customFormat="1" ht="12" customHeight="1">
      <c r="A138" s="315" t="s">
        <v>295</v>
      </c>
      <c r="B138" s="134" t="s">
        <v>395</v>
      </c>
      <c r="C138" s="161">
        <v>0</v>
      </c>
      <c r="D138" s="161">
        <v>0</v>
      </c>
      <c r="E138" s="161">
        <v>0</v>
      </c>
      <c r="F138" s="430" t="s">
        <v>645</v>
      </c>
    </row>
    <row r="139" spans="1:6" s="118" customFormat="1" ht="12" customHeight="1" thickBot="1">
      <c r="A139" s="324" t="s">
        <v>583</v>
      </c>
      <c r="B139" s="132" t="s">
        <v>396</v>
      </c>
      <c r="C139" s="161">
        <v>0</v>
      </c>
      <c r="D139" s="161">
        <v>0</v>
      </c>
      <c r="E139" s="161">
        <v>0</v>
      </c>
      <c r="F139" s="430" t="s">
        <v>646</v>
      </c>
    </row>
    <row r="140" spans="1:6" s="118" customFormat="1" ht="12" customHeight="1" thickBot="1">
      <c r="A140" s="150" t="s">
        <v>11</v>
      </c>
      <c r="B140" s="153" t="s">
        <v>484</v>
      </c>
      <c r="C140" s="301"/>
      <c r="D140" s="301"/>
      <c r="E140" s="301"/>
      <c r="F140" s="430" t="s">
        <v>647</v>
      </c>
    </row>
    <row r="141" spans="1:6" s="118" customFormat="1" ht="12" customHeight="1">
      <c r="A141" s="315" t="s">
        <v>107</v>
      </c>
      <c r="B141" s="134" t="s">
        <v>398</v>
      </c>
      <c r="C141" s="161">
        <v>0</v>
      </c>
      <c r="D141" s="161">
        <v>0</v>
      </c>
      <c r="E141" s="161">
        <v>0</v>
      </c>
      <c r="F141" s="430" t="s">
        <v>648</v>
      </c>
    </row>
    <row r="142" spans="1:6" s="118" customFormat="1" ht="12" customHeight="1">
      <c r="A142" s="315" t="s">
        <v>108</v>
      </c>
      <c r="B142" s="134" t="s">
        <v>399</v>
      </c>
      <c r="C142" s="161">
        <v>0</v>
      </c>
      <c r="D142" s="161">
        <v>0</v>
      </c>
      <c r="E142" s="161">
        <v>0</v>
      </c>
      <c r="F142" s="430" t="s">
        <v>649</v>
      </c>
    </row>
    <row r="143" spans="1:6" s="118" customFormat="1" ht="12" customHeight="1">
      <c r="A143" s="315" t="s">
        <v>132</v>
      </c>
      <c r="B143" s="134" t="s">
        <v>400</v>
      </c>
      <c r="C143" s="161">
        <v>0</v>
      </c>
      <c r="D143" s="161">
        <v>0</v>
      </c>
      <c r="E143" s="161">
        <v>0</v>
      </c>
      <c r="F143" s="430" t="s">
        <v>650</v>
      </c>
    </row>
    <row r="144" spans="1:6" ht="12.75" customHeight="1" thickBot="1">
      <c r="A144" s="315" t="s">
        <v>301</v>
      </c>
      <c r="B144" s="134" t="s">
        <v>401</v>
      </c>
      <c r="C144" s="161">
        <v>0</v>
      </c>
      <c r="D144" s="161">
        <v>0</v>
      </c>
      <c r="E144" s="161">
        <v>0</v>
      </c>
      <c r="F144" s="430" t="s">
        <v>651</v>
      </c>
    </row>
    <row r="145" spans="1:6" ht="12" customHeight="1" thickBot="1">
      <c r="A145" s="150" t="s">
        <v>12</v>
      </c>
      <c r="B145" s="153" t="s">
        <v>402</v>
      </c>
      <c r="C145" s="314"/>
      <c r="D145" s="314"/>
      <c r="E145" s="314"/>
      <c r="F145" s="430" t="s">
        <v>652</v>
      </c>
    </row>
    <row r="146" spans="1:6" ht="15" customHeight="1" thickBot="1">
      <c r="A146" s="326" t="s">
        <v>13</v>
      </c>
      <c r="B146" s="173" t="s">
        <v>403</v>
      </c>
      <c r="C146" s="314">
        <v>24696</v>
      </c>
      <c r="D146" s="314">
        <v>29421</v>
      </c>
      <c r="E146" s="314">
        <v>22654</v>
      </c>
      <c r="F146" s="430" t="s">
        <v>653</v>
      </c>
    </row>
    <row r="147" spans="1:5" ht="13.5" thickBot="1">
      <c r="A147" s="15"/>
      <c r="B147" s="16"/>
      <c r="C147" s="17"/>
      <c r="D147" s="17"/>
      <c r="E147" s="17"/>
    </row>
    <row r="148" spans="1:5" ht="15" customHeight="1" thickBot="1">
      <c r="A148" s="291" t="s">
        <v>586</v>
      </c>
      <c r="B148" s="292"/>
      <c r="C148" s="36"/>
      <c r="D148" s="37"/>
      <c r="E148" s="34"/>
    </row>
    <row r="149" spans="1:5" ht="14.25" customHeight="1" thickBot="1">
      <c r="A149" s="291" t="s">
        <v>125</v>
      </c>
      <c r="B149" s="292"/>
      <c r="C149" s="36"/>
      <c r="D149" s="37"/>
      <c r="E149" s="34"/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14.875" style="306" customWidth="1"/>
    <col min="2" max="2" width="64.625" style="307" customWidth="1"/>
    <col min="3" max="5" width="17.00390625" style="308" customWidth="1"/>
    <col min="6" max="6" width="0" style="422" hidden="1" customWidth="1"/>
    <col min="7" max="16384" width="9.375" style="11" customWidth="1"/>
  </cols>
  <sheetData>
    <row r="1" spans="1:6" s="282" customFormat="1" ht="16.5" customHeight="1" thickBot="1">
      <c r="A1" s="281"/>
      <c r="B1" s="283"/>
      <c r="C1" s="328"/>
      <c r="D1" s="293"/>
      <c r="E1" s="416" t="str">
        <f>+CONCATENATE("6.2. melléklet a 6/",LEFT(ÖSSZEFÜGGÉSEK!A4,4)+1,". (V.28.) önkormányzati rendelethez")</f>
        <v>6.2. melléklet a 6/2015. (V.28.) önkormányzati rendelethez</v>
      </c>
      <c r="F1" s="425"/>
    </row>
    <row r="2" spans="1:6" s="329" customFormat="1" ht="15.75" customHeight="1">
      <c r="A2" s="309" t="s">
        <v>48</v>
      </c>
      <c r="B2" s="451" t="s">
        <v>127</v>
      </c>
      <c r="C2" s="452"/>
      <c r="D2" s="453"/>
      <c r="E2" s="302" t="s">
        <v>37</v>
      </c>
      <c r="F2" s="426"/>
    </row>
    <row r="3" spans="1:6" s="329" customFormat="1" ht="24.75" thickBot="1">
      <c r="A3" s="327" t="s">
        <v>479</v>
      </c>
      <c r="B3" s="448" t="s">
        <v>587</v>
      </c>
      <c r="C3" s="449"/>
      <c r="D3" s="450"/>
      <c r="E3" s="277" t="s">
        <v>45</v>
      </c>
      <c r="F3" s="426"/>
    </row>
    <row r="4" spans="1:6" s="330" customFormat="1" ht="15.75" customHeight="1" thickBot="1">
      <c r="A4" s="284"/>
      <c r="B4" s="284"/>
      <c r="C4" s="285"/>
      <c r="D4" s="285"/>
      <c r="E4" s="285" t="s">
        <v>38</v>
      </c>
      <c r="F4" s="427"/>
    </row>
    <row r="5" spans="1:5" ht="24.75" thickBot="1">
      <c r="A5" s="119" t="s">
        <v>124</v>
      </c>
      <c r="B5" s="120" t="s">
        <v>39</v>
      </c>
      <c r="C5" s="22" t="s">
        <v>153</v>
      </c>
      <c r="D5" s="22" t="s">
        <v>154</v>
      </c>
      <c r="E5" s="286" t="s">
        <v>155</v>
      </c>
    </row>
    <row r="6" spans="1:6" s="331" customFormat="1" ht="12.75" customHeight="1" thickBot="1">
      <c r="A6" s="279" t="s">
        <v>350</v>
      </c>
      <c r="B6" s="280" t="s">
        <v>351</v>
      </c>
      <c r="C6" s="280" t="s">
        <v>352</v>
      </c>
      <c r="D6" s="35" t="s">
        <v>353</v>
      </c>
      <c r="E6" s="33" t="s">
        <v>354</v>
      </c>
      <c r="F6" s="428"/>
    </row>
    <row r="7" spans="1:6" s="331" customFormat="1" ht="15.75" customHeight="1" thickBot="1">
      <c r="A7" s="445" t="s">
        <v>40</v>
      </c>
      <c r="B7" s="446"/>
      <c r="C7" s="446"/>
      <c r="D7" s="446"/>
      <c r="E7" s="447"/>
      <c r="F7" s="428"/>
    </row>
    <row r="8" spans="1:6" s="331" customFormat="1" ht="12" customHeight="1" thickBot="1">
      <c r="A8" s="150" t="s">
        <v>4</v>
      </c>
      <c r="B8" s="146" t="s">
        <v>234</v>
      </c>
      <c r="C8" s="177">
        <v>12147</v>
      </c>
      <c r="D8" s="177">
        <v>12295</v>
      </c>
      <c r="E8" s="160">
        <v>12295</v>
      </c>
      <c r="F8" s="428" t="s">
        <v>598</v>
      </c>
    </row>
    <row r="9" spans="1:6" s="305" customFormat="1" ht="12" customHeight="1">
      <c r="A9" s="315" t="s">
        <v>62</v>
      </c>
      <c r="B9" s="188" t="s">
        <v>235</v>
      </c>
      <c r="C9" s="179">
        <v>7735</v>
      </c>
      <c r="D9" s="179">
        <v>7735</v>
      </c>
      <c r="E9" s="162">
        <v>7735</v>
      </c>
      <c r="F9" s="428" t="s">
        <v>599</v>
      </c>
    </row>
    <row r="10" spans="1:6" s="332" customFormat="1" ht="12" customHeight="1">
      <c r="A10" s="316" t="s">
        <v>63</v>
      </c>
      <c r="B10" s="189" t="s">
        <v>236</v>
      </c>
      <c r="C10" s="178">
        <v>0</v>
      </c>
      <c r="D10" s="178">
        <v>0</v>
      </c>
      <c r="E10" s="161">
        <v>0</v>
      </c>
      <c r="F10" s="428" t="s">
        <v>600</v>
      </c>
    </row>
    <row r="11" spans="1:6" s="332" customFormat="1" ht="12" customHeight="1">
      <c r="A11" s="316" t="s">
        <v>64</v>
      </c>
      <c r="B11" s="189" t="s">
        <v>237</v>
      </c>
      <c r="C11" s="178">
        <v>4164</v>
      </c>
      <c r="D11" s="178">
        <v>3815</v>
      </c>
      <c r="E11" s="161">
        <v>3815</v>
      </c>
      <c r="F11" s="428" t="s">
        <v>601</v>
      </c>
    </row>
    <row r="12" spans="1:6" s="332" customFormat="1" ht="12" customHeight="1">
      <c r="A12" s="316" t="s">
        <v>65</v>
      </c>
      <c r="B12" s="189" t="s">
        <v>238</v>
      </c>
      <c r="C12" s="178">
        <v>238</v>
      </c>
      <c r="D12" s="178">
        <v>238</v>
      </c>
      <c r="E12" s="161">
        <v>238</v>
      </c>
      <c r="F12" s="428" t="s">
        <v>602</v>
      </c>
    </row>
    <row r="13" spans="1:6" s="332" customFormat="1" ht="12" customHeight="1">
      <c r="A13" s="316" t="s">
        <v>83</v>
      </c>
      <c r="B13" s="189" t="s">
        <v>239</v>
      </c>
      <c r="C13" s="178">
        <v>10</v>
      </c>
      <c r="D13" s="178">
        <v>36</v>
      </c>
      <c r="E13" s="161">
        <v>36</v>
      </c>
      <c r="F13" s="428" t="s">
        <v>603</v>
      </c>
    </row>
    <row r="14" spans="1:6" s="305" customFormat="1" ht="12" customHeight="1" thickBot="1">
      <c r="A14" s="317" t="s">
        <v>66</v>
      </c>
      <c r="B14" s="190" t="s">
        <v>240</v>
      </c>
      <c r="C14" s="180">
        <v>0</v>
      </c>
      <c r="D14" s="180">
        <v>471</v>
      </c>
      <c r="E14" s="163">
        <v>471</v>
      </c>
      <c r="F14" s="428" t="s">
        <v>604</v>
      </c>
    </row>
    <row r="15" spans="1:6" s="305" customFormat="1" ht="12" customHeight="1" thickBot="1">
      <c r="A15" s="150" t="s">
        <v>5</v>
      </c>
      <c r="B15" s="167" t="s">
        <v>241</v>
      </c>
      <c r="C15" s="177">
        <v>1335</v>
      </c>
      <c r="D15" s="177">
        <v>2930</v>
      </c>
      <c r="E15" s="160">
        <v>3115</v>
      </c>
      <c r="F15" s="428" t="s">
        <v>605</v>
      </c>
    </row>
    <row r="16" spans="1:6" s="305" customFormat="1" ht="12" customHeight="1">
      <c r="A16" s="315" t="s">
        <v>68</v>
      </c>
      <c r="B16" s="188" t="s">
        <v>242</v>
      </c>
      <c r="C16" s="179">
        <v>0</v>
      </c>
      <c r="D16" s="179">
        <v>0</v>
      </c>
      <c r="E16" s="162">
        <v>0</v>
      </c>
      <c r="F16" s="428" t="s">
        <v>606</v>
      </c>
    </row>
    <row r="17" spans="1:6" s="305" customFormat="1" ht="12" customHeight="1">
      <c r="A17" s="316" t="s">
        <v>69</v>
      </c>
      <c r="B17" s="189" t="s">
        <v>243</v>
      </c>
      <c r="C17" s="178">
        <v>0</v>
      </c>
      <c r="D17" s="178">
        <v>0</v>
      </c>
      <c r="E17" s="161">
        <v>0</v>
      </c>
      <c r="F17" s="428" t="s">
        <v>607</v>
      </c>
    </row>
    <row r="18" spans="1:6" s="305" customFormat="1" ht="12" customHeight="1">
      <c r="A18" s="316" t="s">
        <v>70</v>
      </c>
      <c r="B18" s="189" t="s">
        <v>244</v>
      </c>
      <c r="C18" s="178">
        <v>0</v>
      </c>
      <c r="D18" s="178">
        <v>0</v>
      </c>
      <c r="E18" s="161">
        <v>0</v>
      </c>
      <c r="F18" s="428" t="s">
        <v>608</v>
      </c>
    </row>
    <row r="19" spans="1:6" s="305" customFormat="1" ht="12" customHeight="1">
      <c r="A19" s="316" t="s">
        <v>71</v>
      </c>
      <c r="B19" s="189" t="s">
        <v>245</v>
      </c>
      <c r="C19" s="178">
        <v>0</v>
      </c>
      <c r="D19" s="178">
        <v>0</v>
      </c>
      <c r="E19" s="161">
        <v>0</v>
      </c>
      <c r="F19" s="428" t="s">
        <v>609</v>
      </c>
    </row>
    <row r="20" spans="1:6" s="305" customFormat="1" ht="12" customHeight="1">
      <c r="A20" s="316" t="s">
        <v>72</v>
      </c>
      <c r="B20" s="189" t="s">
        <v>246</v>
      </c>
      <c r="C20" s="178">
        <v>1335</v>
      </c>
      <c r="D20" s="178">
        <v>2930</v>
      </c>
      <c r="E20" s="161">
        <v>3115</v>
      </c>
      <c r="F20" s="428" t="s">
        <v>610</v>
      </c>
    </row>
    <row r="21" spans="1:6" s="332" customFormat="1" ht="12" customHeight="1" thickBot="1">
      <c r="A21" s="317" t="s">
        <v>78</v>
      </c>
      <c r="B21" s="190" t="s">
        <v>247</v>
      </c>
      <c r="C21" s="180">
        <v>0</v>
      </c>
      <c r="D21" s="180">
        <v>0</v>
      </c>
      <c r="E21" s="163">
        <v>0</v>
      </c>
      <c r="F21" s="428" t="s">
        <v>611</v>
      </c>
    </row>
    <row r="22" spans="1:6" s="332" customFormat="1" ht="12" customHeight="1" thickBot="1">
      <c r="A22" s="150" t="s">
        <v>6</v>
      </c>
      <c r="B22" s="146" t="s">
        <v>248</v>
      </c>
      <c r="C22" s="177">
        <v>0</v>
      </c>
      <c r="D22" s="177">
        <v>0</v>
      </c>
      <c r="E22" s="160">
        <v>0</v>
      </c>
      <c r="F22" s="428" t="s">
        <v>612</v>
      </c>
    </row>
    <row r="23" spans="1:6" s="332" customFormat="1" ht="12" customHeight="1">
      <c r="A23" s="315" t="s">
        <v>51</v>
      </c>
      <c r="B23" s="188" t="s">
        <v>249</v>
      </c>
      <c r="C23" s="179">
        <v>0</v>
      </c>
      <c r="D23" s="179">
        <v>0</v>
      </c>
      <c r="E23" s="162">
        <v>0</v>
      </c>
      <c r="F23" s="428" t="s">
        <v>613</v>
      </c>
    </row>
    <row r="24" spans="1:6" s="305" customFormat="1" ht="12" customHeight="1">
      <c r="A24" s="316" t="s">
        <v>52</v>
      </c>
      <c r="B24" s="189" t="s">
        <v>250</v>
      </c>
      <c r="C24" s="178">
        <v>0</v>
      </c>
      <c r="D24" s="178">
        <v>0</v>
      </c>
      <c r="E24" s="161">
        <v>0</v>
      </c>
      <c r="F24" s="428" t="s">
        <v>614</v>
      </c>
    </row>
    <row r="25" spans="1:6" s="332" customFormat="1" ht="12" customHeight="1">
      <c r="A25" s="316" t="s">
        <v>53</v>
      </c>
      <c r="B25" s="189" t="s">
        <v>251</v>
      </c>
      <c r="C25" s="178">
        <v>0</v>
      </c>
      <c r="D25" s="178">
        <v>0</v>
      </c>
      <c r="E25" s="161">
        <v>0</v>
      </c>
      <c r="F25" s="428" t="s">
        <v>615</v>
      </c>
    </row>
    <row r="26" spans="1:6" s="332" customFormat="1" ht="12" customHeight="1">
      <c r="A26" s="316" t="s">
        <v>54</v>
      </c>
      <c r="B26" s="189" t="s">
        <v>252</v>
      </c>
      <c r="C26" s="178">
        <v>0</v>
      </c>
      <c r="D26" s="178">
        <v>0</v>
      </c>
      <c r="E26" s="161">
        <v>0</v>
      </c>
      <c r="F26" s="428" t="s">
        <v>616</v>
      </c>
    </row>
    <row r="27" spans="1:6" s="332" customFormat="1" ht="12" customHeight="1">
      <c r="A27" s="316" t="s">
        <v>97</v>
      </c>
      <c r="B27" s="189" t="s">
        <v>253</v>
      </c>
      <c r="C27" s="178">
        <v>0</v>
      </c>
      <c r="D27" s="178">
        <v>0</v>
      </c>
      <c r="E27" s="161">
        <v>0</v>
      </c>
      <c r="F27" s="428" t="s">
        <v>617</v>
      </c>
    </row>
    <row r="28" spans="1:6" s="332" customFormat="1" ht="12" customHeight="1" thickBot="1">
      <c r="A28" s="317" t="s">
        <v>98</v>
      </c>
      <c r="B28" s="190" t="s">
        <v>254</v>
      </c>
      <c r="C28" s="180">
        <v>0</v>
      </c>
      <c r="D28" s="180">
        <v>0</v>
      </c>
      <c r="E28" s="163">
        <v>0</v>
      </c>
      <c r="F28" s="428" t="s">
        <v>618</v>
      </c>
    </row>
    <row r="29" spans="1:6" s="332" customFormat="1" ht="12" customHeight="1" thickBot="1">
      <c r="A29" s="150" t="s">
        <v>99</v>
      </c>
      <c r="B29" s="146" t="s">
        <v>255</v>
      </c>
      <c r="C29" s="183">
        <v>2354</v>
      </c>
      <c r="D29" s="183">
        <v>2354</v>
      </c>
      <c r="E29" s="195">
        <v>3249</v>
      </c>
      <c r="F29" s="428" t="s">
        <v>619</v>
      </c>
    </row>
    <row r="30" spans="1:6" s="332" customFormat="1" ht="12" customHeight="1">
      <c r="A30" s="315" t="s">
        <v>256</v>
      </c>
      <c r="B30" s="188" t="s">
        <v>257</v>
      </c>
      <c r="C30" s="197">
        <v>1954</v>
      </c>
      <c r="D30" s="197">
        <v>1954</v>
      </c>
      <c r="E30" s="196">
        <v>2796</v>
      </c>
      <c r="F30" s="428" t="s">
        <v>620</v>
      </c>
    </row>
    <row r="31" spans="1:6" s="332" customFormat="1" ht="12" customHeight="1">
      <c r="A31" s="316" t="s">
        <v>258</v>
      </c>
      <c r="B31" s="189" t="s">
        <v>259</v>
      </c>
      <c r="C31" s="178">
        <v>1000</v>
      </c>
      <c r="D31" s="178">
        <v>1000</v>
      </c>
      <c r="E31" s="161">
        <v>1025</v>
      </c>
      <c r="F31" s="428" t="s">
        <v>621</v>
      </c>
    </row>
    <row r="32" spans="1:6" s="332" customFormat="1" ht="12" customHeight="1">
      <c r="A32" s="316" t="s">
        <v>260</v>
      </c>
      <c r="B32" s="189" t="s">
        <v>261</v>
      </c>
      <c r="C32" s="178">
        <v>954</v>
      </c>
      <c r="D32" s="178">
        <v>954</v>
      </c>
      <c r="E32" s="161">
        <v>1771</v>
      </c>
      <c r="F32" s="428" t="s">
        <v>622</v>
      </c>
    </row>
    <row r="33" spans="1:6" s="332" customFormat="1" ht="12" customHeight="1">
      <c r="A33" s="316" t="s">
        <v>262</v>
      </c>
      <c r="B33" s="189" t="s">
        <v>263</v>
      </c>
      <c r="C33" s="178">
        <v>330</v>
      </c>
      <c r="D33" s="178">
        <v>330</v>
      </c>
      <c r="E33" s="161">
        <v>399</v>
      </c>
      <c r="F33" s="428" t="s">
        <v>623</v>
      </c>
    </row>
    <row r="34" spans="1:6" s="332" customFormat="1" ht="12" customHeight="1">
      <c r="A34" s="316" t="s">
        <v>264</v>
      </c>
      <c r="B34" s="189" t="s">
        <v>265</v>
      </c>
      <c r="C34" s="178">
        <v>40</v>
      </c>
      <c r="D34" s="178">
        <v>40</v>
      </c>
      <c r="E34" s="161">
        <v>54</v>
      </c>
      <c r="F34" s="428" t="s">
        <v>624</v>
      </c>
    </row>
    <row r="35" spans="1:6" s="332" customFormat="1" ht="12" customHeight="1" thickBot="1">
      <c r="A35" s="317" t="s">
        <v>266</v>
      </c>
      <c r="B35" s="190" t="s">
        <v>267</v>
      </c>
      <c r="C35" s="180">
        <v>30</v>
      </c>
      <c r="D35" s="180">
        <v>30</v>
      </c>
      <c r="E35" s="163"/>
      <c r="F35" s="428" t="s">
        <v>625</v>
      </c>
    </row>
    <row r="36" spans="1:6" s="332" customFormat="1" ht="12" customHeight="1" thickBot="1">
      <c r="A36" s="150" t="s">
        <v>8</v>
      </c>
      <c r="B36" s="146" t="s">
        <v>268</v>
      </c>
      <c r="C36" s="177">
        <v>860</v>
      </c>
      <c r="D36" s="177">
        <v>860</v>
      </c>
      <c r="E36" s="160">
        <v>540</v>
      </c>
      <c r="F36" s="428" t="s">
        <v>626</v>
      </c>
    </row>
    <row r="37" spans="1:6" s="332" customFormat="1" ht="12" customHeight="1">
      <c r="A37" s="315" t="s">
        <v>55</v>
      </c>
      <c r="B37" s="188" t="s">
        <v>269</v>
      </c>
      <c r="C37" s="179">
        <v>0</v>
      </c>
      <c r="D37" s="179">
        <v>0</v>
      </c>
      <c r="E37" s="162">
        <v>0</v>
      </c>
      <c r="F37" s="428" t="s">
        <v>627</v>
      </c>
    </row>
    <row r="38" spans="1:6" s="332" customFormat="1" ht="12" customHeight="1">
      <c r="A38" s="316" t="s">
        <v>56</v>
      </c>
      <c r="B38" s="189" t="s">
        <v>270</v>
      </c>
      <c r="C38" s="178">
        <v>0</v>
      </c>
      <c r="D38" s="178">
        <v>475</v>
      </c>
      <c r="E38" s="161">
        <v>425</v>
      </c>
      <c r="F38" s="428" t="s">
        <v>628</v>
      </c>
    </row>
    <row r="39" spans="1:6" s="332" customFormat="1" ht="12" customHeight="1">
      <c r="A39" s="316" t="s">
        <v>57</v>
      </c>
      <c r="B39" s="189" t="s">
        <v>271</v>
      </c>
      <c r="C39" s="178">
        <v>100</v>
      </c>
      <c r="D39" s="178">
        <v>100</v>
      </c>
      <c r="E39" s="161">
        <v>38</v>
      </c>
      <c r="F39" s="428" t="s">
        <v>629</v>
      </c>
    </row>
    <row r="40" spans="1:6" s="332" customFormat="1" ht="12" customHeight="1">
      <c r="A40" s="316" t="s">
        <v>101</v>
      </c>
      <c r="B40" s="189" t="s">
        <v>272</v>
      </c>
      <c r="C40" s="178">
        <v>510</v>
      </c>
      <c r="D40" s="178">
        <v>35</v>
      </c>
      <c r="E40" s="161">
        <v>33</v>
      </c>
      <c r="F40" s="428" t="s">
        <v>630</v>
      </c>
    </row>
    <row r="41" spans="1:6" s="332" customFormat="1" ht="12" customHeight="1">
      <c r="A41" s="316" t="s">
        <v>102</v>
      </c>
      <c r="B41" s="189" t="s">
        <v>273</v>
      </c>
      <c r="C41" s="178">
        <v>0</v>
      </c>
      <c r="D41" s="178">
        <v>0</v>
      </c>
      <c r="E41" s="161">
        <v>0</v>
      </c>
      <c r="F41" s="428" t="s">
        <v>631</v>
      </c>
    </row>
    <row r="42" spans="1:6" s="332" customFormat="1" ht="12" customHeight="1">
      <c r="A42" s="316" t="s">
        <v>103</v>
      </c>
      <c r="B42" s="189" t="s">
        <v>274</v>
      </c>
      <c r="C42" s="178">
        <v>0</v>
      </c>
      <c r="D42" s="178">
        <v>0</v>
      </c>
      <c r="E42" s="161">
        <v>0</v>
      </c>
      <c r="F42" s="428" t="s">
        <v>632</v>
      </c>
    </row>
    <row r="43" spans="1:6" s="332" customFormat="1" ht="12" customHeight="1">
      <c r="A43" s="316" t="s">
        <v>104</v>
      </c>
      <c r="B43" s="189" t="s">
        <v>275</v>
      </c>
      <c r="C43" s="178">
        <v>0</v>
      </c>
      <c r="D43" s="178">
        <v>0</v>
      </c>
      <c r="E43" s="161">
        <v>0</v>
      </c>
      <c r="F43" s="428" t="s">
        <v>633</v>
      </c>
    </row>
    <row r="44" spans="1:6" s="332" customFormat="1" ht="12" customHeight="1">
      <c r="A44" s="316" t="s">
        <v>105</v>
      </c>
      <c r="B44" s="189" t="s">
        <v>276</v>
      </c>
      <c r="C44" s="178">
        <v>200</v>
      </c>
      <c r="D44" s="178">
        <v>200</v>
      </c>
      <c r="E44" s="161">
        <v>44</v>
      </c>
      <c r="F44" s="428" t="s">
        <v>634</v>
      </c>
    </row>
    <row r="45" spans="1:6" s="332" customFormat="1" ht="12" customHeight="1">
      <c r="A45" s="316" t="s">
        <v>277</v>
      </c>
      <c r="B45" s="189" t="s">
        <v>278</v>
      </c>
      <c r="C45" s="181">
        <v>0</v>
      </c>
      <c r="D45" s="181">
        <v>0</v>
      </c>
      <c r="E45" s="164">
        <v>0</v>
      </c>
      <c r="F45" s="428" t="s">
        <v>635</v>
      </c>
    </row>
    <row r="46" spans="1:6" s="305" customFormat="1" ht="12" customHeight="1" thickBot="1">
      <c r="A46" s="317" t="s">
        <v>279</v>
      </c>
      <c r="B46" s="190" t="s">
        <v>280</v>
      </c>
      <c r="C46" s="182">
        <v>50</v>
      </c>
      <c r="D46" s="182">
        <v>50</v>
      </c>
      <c r="E46" s="165">
        <v>0</v>
      </c>
      <c r="F46" s="428" t="s">
        <v>636</v>
      </c>
    </row>
    <row r="47" spans="1:6" s="332" customFormat="1" ht="12" customHeight="1" thickBot="1">
      <c r="A47" s="150" t="s">
        <v>9</v>
      </c>
      <c r="B47" s="146" t="s">
        <v>281</v>
      </c>
      <c r="C47" s="177">
        <v>0</v>
      </c>
      <c r="D47" s="177">
        <v>0</v>
      </c>
      <c r="E47" s="160">
        <v>0</v>
      </c>
      <c r="F47" s="428" t="s">
        <v>637</v>
      </c>
    </row>
    <row r="48" spans="1:6" s="332" customFormat="1" ht="12" customHeight="1">
      <c r="A48" s="315" t="s">
        <v>58</v>
      </c>
      <c r="B48" s="188" t="s">
        <v>282</v>
      </c>
      <c r="C48" s="199">
        <v>0</v>
      </c>
      <c r="D48" s="199">
        <v>0</v>
      </c>
      <c r="E48" s="166">
        <v>0</v>
      </c>
      <c r="F48" s="428" t="s">
        <v>638</v>
      </c>
    </row>
    <row r="49" spans="1:6" s="332" customFormat="1" ht="12" customHeight="1">
      <c r="A49" s="316" t="s">
        <v>59</v>
      </c>
      <c r="B49" s="189" t="s">
        <v>283</v>
      </c>
      <c r="C49" s="181">
        <v>0</v>
      </c>
      <c r="D49" s="181">
        <v>0</v>
      </c>
      <c r="E49" s="164">
        <v>0</v>
      </c>
      <c r="F49" s="428" t="s">
        <v>639</v>
      </c>
    </row>
    <row r="50" spans="1:6" s="332" customFormat="1" ht="12" customHeight="1">
      <c r="A50" s="316" t="s">
        <v>284</v>
      </c>
      <c r="B50" s="189" t="s">
        <v>285</v>
      </c>
      <c r="C50" s="181">
        <v>0</v>
      </c>
      <c r="D50" s="181">
        <v>0</v>
      </c>
      <c r="E50" s="164">
        <v>0</v>
      </c>
      <c r="F50" s="428" t="s">
        <v>640</v>
      </c>
    </row>
    <row r="51" spans="1:6" s="332" customFormat="1" ht="12" customHeight="1">
      <c r="A51" s="316" t="s">
        <v>286</v>
      </c>
      <c r="B51" s="189" t="s">
        <v>287</v>
      </c>
      <c r="C51" s="181">
        <v>0</v>
      </c>
      <c r="D51" s="181">
        <v>0</v>
      </c>
      <c r="E51" s="164">
        <v>0</v>
      </c>
      <c r="F51" s="428" t="s">
        <v>641</v>
      </c>
    </row>
    <row r="52" spans="1:6" s="332" customFormat="1" ht="12" customHeight="1" thickBot="1">
      <c r="A52" s="317" t="s">
        <v>288</v>
      </c>
      <c r="B52" s="190" t="s">
        <v>289</v>
      </c>
      <c r="C52" s="182">
        <v>0</v>
      </c>
      <c r="D52" s="182">
        <v>0</v>
      </c>
      <c r="E52" s="165">
        <v>0</v>
      </c>
      <c r="F52" s="428" t="s">
        <v>642</v>
      </c>
    </row>
    <row r="53" spans="1:6" s="332" customFormat="1" ht="12" customHeight="1" thickBot="1">
      <c r="A53" s="150" t="s">
        <v>106</v>
      </c>
      <c r="B53" s="146" t="s">
        <v>290</v>
      </c>
      <c r="C53" s="177">
        <v>0</v>
      </c>
      <c r="D53" s="177">
        <v>152</v>
      </c>
      <c r="E53" s="160">
        <v>152</v>
      </c>
      <c r="F53" s="428" t="s">
        <v>643</v>
      </c>
    </row>
    <row r="54" spans="1:6" s="305" customFormat="1" ht="12" customHeight="1">
      <c r="A54" s="315" t="s">
        <v>60</v>
      </c>
      <c r="B54" s="188" t="s">
        <v>291</v>
      </c>
      <c r="C54" s="179">
        <v>0</v>
      </c>
      <c r="D54" s="179">
        <v>0</v>
      </c>
      <c r="E54" s="162">
        <v>0</v>
      </c>
      <c r="F54" s="428" t="s">
        <v>644</v>
      </c>
    </row>
    <row r="55" spans="1:6" s="305" customFormat="1" ht="12" customHeight="1">
      <c r="A55" s="316" t="s">
        <v>61</v>
      </c>
      <c r="B55" s="189" t="s">
        <v>292</v>
      </c>
      <c r="C55" s="178">
        <v>0</v>
      </c>
      <c r="D55" s="178">
        <v>0</v>
      </c>
      <c r="E55" s="161">
        <v>0</v>
      </c>
      <c r="F55" s="428" t="s">
        <v>645</v>
      </c>
    </row>
    <row r="56" spans="1:6" s="305" customFormat="1" ht="12" customHeight="1">
      <c r="A56" s="316" t="s">
        <v>293</v>
      </c>
      <c r="B56" s="189" t="s">
        <v>294</v>
      </c>
      <c r="C56" s="178">
        <v>0</v>
      </c>
      <c r="D56" s="178">
        <v>152</v>
      </c>
      <c r="E56" s="161">
        <v>152</v>
      </c>
      <c r="F56" s="428" t="s">
        <v>646</v>
      </c>
    </row>
    <row r="57" spans="1:6" s="305" customFormat="1" ht="12" customHeight="1" thickBot="1">
      <c r="A57" s="317" t="s">
        <v>295</v>
      </c>
      <c r="B57" s="190" t="s">
        <v>296</v>
      </c>
      <c r="C57" s="180">
        <v>0</v>
      </c>
      <c r="D57" s="180">
        <v>0</v>
      </c>
      <c r="E57" s="163">
        <v>0</v>
      </c>
      <c r="F57" s="428" t="s">
        <v>647</v>
      </c>
    </row>
    <row r="58" spans="1:6" s="332" customFormat="1" ht="12" customHeight="1" thickBot="1">
      <c r="A58" s="150" t="s">
        <v>11</v>
      </c>
      <c r="B58" s="167" t="s">
        <v>297</v>
      </c>
      <c r="C58" s="177">
        <v>0</v>
      </c>
      <c r="D58" s="177">
        <v>744</v>
      </c>
      <c r="E58" s="160">
        <v>744</v>
      </c>
      <c r="F58" s="428" t="s">
        <v>648</v>
      </c>
    </row>
    <row r="59" spans="1:6" s="332" customFormat="1" ht="12" customHeight="1">
      <c r="A59" s="315" t="s">
        <v>107</v>
      </c>
      <c r="B59" s="188" t="s">
        <v>298</v>
      </c>
      <c r="C59" s="181">
        <v>0</v>
      </c>
      <c r="D59" s="181">
        <v>0</v>
      </c>
      <c r="E59" s="164">
        <v>0</v>
      </c>
      <c r="F59" s="428" t="s">
        <v>649</v>
      </c>
    </row>
    <row r="60" spans="1:6" s="332" customFormat="1" ht="12" customHeight="1">
      <c r="A60" s="316" t="s">
        <v>108</v>
      </c>
      <c r="B60" s="189" t="s">
        <v>482</v>
      </c>
      <c r="C60" s="181">
        <v>0</v>
      </c>
      <c r="D60" s="181">
        <v>0</v>
      </c>
      <c r="E60" s="164">
        <v>0</v>
      </c>
      <c r="F60" s="428" t="s">
        <v>650</v>
      </c>
    </row>
    <row r="61" spans="1:6" s="332" customFormat="1" ht="12" customHeight="1">
      <c r="A61" s="316" t="s">
        <v>132</v>
      </c>
      <c r="B61" s="189" t="s">
        <v>300</v>
      </c>
      <c r="C61" s="181">
        <v>0</v>
      </c>
      <c r="D61" s="181">
        <v>744</v>
      </c>
      <c r="E61" s="164">
        <v>744</v>
      </c>
      <c r="F61" s="428" t="s">
        <v>651</v>
      </c>
    </row>
    <row r="62" spans="1:6" s="332" customFormat="1" ht="12" customHeight="1" thickBot="1">
      <c r="A62" s="317" t="s">
        <v>301</v>
      </c>
      <c r="B62" s="190" t="s">
        <v>302</v>
      </c>
      <c r="C62" s="181">
        <v>0</v>
      </c>
      <c r="D62" s="181">
        <v>0</v>
      </c>
      <c r="E62" s="164">
        <v>0</v>
      </c>
      <c r="F62" s="428" t="s">
        <v>652</v>
      </c>
    </row>
    <row r="63" spans="1:6" s="332" customFormat="1" ht="12" customHeight="1" thickBot="1">
      <c r="A63" s="150" t="s">
        <v>12</v>
      </c>
      <c r="B63" s="146" t="s">
        <v>303</v>
      </c>
      <c r="C63" s="183">
        <v>16696</v>
      </c>
      <c r="D63" s="183">
        <v>19335</v>
      </c>
      <c r="E63" s="195">
        <v>20095</v>
      </c>
      <c r="F63" s="428" t="s">
        <v>653</v>
      </c>
    </row>
    <row r="64" spans="1:6" s="332" customFormat="1" ht="12" customHeight="1" thickBot="1">
      <c r="A64" s="318" t="s">
        <v>480</v>
      </c>
      <c r="B64" s="167" t="s">
        <v>305</v>
      </c>
      <c r="C64" s="177">
        <v>0</v>
      </c>
      <c r="D64" s="177">
        <v>0</v>
      </c>
      <c r="E64" s="160">
        <v>0</v>
      </c>
      <c r="F64" s="428" t="s">
        <v>654</v>
      </c>
    </row>
    <row r="65" spans="1:6" s="332" customFormat="1" ht="12" customHeight="1">
      <c r="A65" s="315" t="s">
        <v>306</v>
      </c>
      <c r="B65" s="188" t="s">
        <v>307</v>
      </c>
      <c r="C65" s="181">
        <v>0</v>
      </c>
      <c r="D65" s="181">
        <v>0</v>
      </c>
      <c r="E65" s="164">
        <v>0</v>
      </c>
      <c r="F65" s="428" t="s">
        <v>655</v>
      </c>
    </row>
    <row r="66" spans="1:6" s="332" customFormat="1" ht="12" customHeight="1">
      <c r="A66" s="316" t="s">
        <v>308</v>
      </c>
      <c r="B66" s="189" t="s">
        <v>309</v>
      </c>
      <c r="C66" s="181">
        <v>0</v>
      </c>
      <c r="D66" s="181">
        <v>0</v>
      </c>
      <c r="E66" s="164">
        <v>0</v>
      </c>
      <c r="F66" s="428" t="s">
        <v>656</v>
      </c>
    </row>
    <row r="67" spans="1:6" s="332" customFormat="1" ht="12" customHeight="1" thickBot="1">
      <c r="A67" s="317" t="s">
        <v>310</v>
      </c>
      <c r="B67" s="311" t="s">
        <v>311</v>
      </c>
      <c r="C67" s="181">
        <v>0</v>
      </c>
      <c r="D67" s="181">
        <v>0</v>
      </c>
      <c r="E67" s="164">
        <v>0</v>
      </c>
      <c r="F67" s="428" t="s">
        <v>657</v>
      </c>
    </row>
    <row r="68" spans="1:6" s="332" customFormat="1" ht="12" customHeight="1" thickBot="1">
      <c r="A68" s="318" t="s">
        <v>312</v>
      </c>
      <c r="B68" s="167" t="s">
        <v>313</v>
      </c>
      <c r="C68" s="177">
        <v>0</v>
      </c>
      <c r="D68" s="177">
        <v>0</v>
      </c>
      <c r="E68" s="160">
        <v>0</v>
      </c>
      <c r="F68" s="428" t="s">
        <v>658</v>
      </c>
    </row>
    <row r="69" spans="1:6" s="332" customFormat="1" ht="12" customHeight="1">
      <c r="A69" s="315" t="s">
        <v>84</v>
      </c>
      <c r="B69" s="188" t="s">
        <v>314</v>
      </c>
      <c r="C69" s="181">
        <v>0</v>
      </c>
      <c r="D69" s="181">
        <v>0</v>
      </c>
      <c r="E69" s="164">
        <v>0</v>
      </c>
      <c r="F69" s="428" t="s">
        <v>659</v>
      </c>
    </row>
    <row r="70" spans="1:6" s="332" customFormat="1" ht="12" customHeight="1">
      <c r="A70" s="316" t="s">
        <v>85</v>
      </c>
      <c r="B70" s="189" t="s">
        <v>315</v>
      </c>
      <c r="C70" s="181">
        <v>0</v>
      </c>
      <c r="D70" s="181">
        <v>0</v>
      </c>
      <c r="E70" s="164">
        <v>0</v>
      </c>
      <c r="F70" s="428" t="s">
        <v>660</v>
      </c>
    </row>
    <row r="71" spans="1:6" s="332" customFormat="1" ht="12" customHeight="1">
      <c r="A71" s="316" t="s">
        <v>316</v>
      </c>
      <c r="B71" s="189" t="s">
        <v>317</v>
      </c>
      <c r="C71" s="181">
        <v>0</v>
      </c>
      <c r="D71" s="181">
        <v>0</v>
      </c>
      <c r="E71" s="164">
        <v>0</v>
      </c>
      <c r="F71" s="428" t="s">
        <v>661</v>
      </c>
    </row>
    <row r="72" spans="1:6" s="332" customFormat="1" ht="12" customHeight="1" thickBot="1">
      <c r="A72" s="317" t="s">
        <v>318</v>
      </c>
      <c r="B72" s="190" t="s">
        <v>319</v>
      </c>
      <c r="C72" s="181">
        <v>0</v>
      </c>
      <c r="D72" s="181">
        <v>0</v>
      </c>
      <c r="E72" s="164">
        <v>0</v>
      </c>
      <c r="F72" s="428" t="s">
        <v>662</v>
      </c>
    </row>
    <row r="73" spans="1:6" s="332" customFormat="1" ht="12" customHeight="1" thickBot="1">
      <c r="A73" s="318" t="s">
        <v>320</v>
      </c>
      <c r="B73" s="167" t="s">
        <v>321</v>
      </c>
      <c r="C73" s="177">
        <v>8000</v>
      </c>
      <c r="D73" s="177">
        <v>10086</v>
      </c>
      <c r="E73" s="160">
        <v>6151</v>
      </c>
      <c r="F73" s="428" t="s">
        <v>663</v>
      </c>
    </row>
    <row r="74" spans="1:6" s="332" customFormat="1" ht="12" customHeight="1">
      <c r="A74" s="315" t="s">
        <v>322</v>
      </c>
      <c r="B74" s="188" t="s">
        <v>323</v>
      </c>
      <c r="C74" s="181">
        <v>8000</v>
      </c>
      <c r="D74" s="181">
        <v>10086</v>
      </c>
      <c r="E74" s="164">
        <v>6151</v>
      </c>
      <c r="F74" s="428" t="s">
        <v>664</v>
      </c>
    </row>
    <row r="75" spans="1:6" s="332" customFormat="1" ht="12" customHeight="1" thickBot="1">
      <c r="A75" s="317" t="s">
        <v>324</v>
      </c>
      <c r="B75" s="190" t="s">
        <v>325</v>
      </c>
      <c r="C75" s="181">
        <v>0</v>
      </c>
      <c r="D75" s="181">
        <v>0</v>
      </c>
      <c r="E75" s="164">
        <v>0</v>
      </c>
      <c r="F75" s="428" t="s">
        <v>665</v>
      </c>
    </row>
    <row r="76" spans="1:6" s="332" customFormat="1" ht="12" customHeight="1" thickBot="1">
      <c r="A76" s="318" t="s">
        <v>326</v>
      </c>
      <c r="B76" s="167" t="s">
        <v>327</v>
      </c>
      <c r="C76" s="177">
        <v>0</v>
      </c>
      <c r="D76" s="177">
        <v>0</v>
      </c>
      <c r="E76" s="160">
        <v>538</v>
      </c>
      <c r="F76" s="428" t="s">
        <v>666</v>
      </c>
    </row>
    <row r="77" spans="1:6" s="332" customFormat="1" ht="12" customHeight="1">
      <c r="A77" s="315" t="s">
        <v>328</v>
      </c>
      <c r="B77" s="188" t="s">
        <v>329</v>
      </c>
      <c r="C77" s="181">
        <v>0</v>
      </c>
      <c r="D77" s="181">
        <v>0</v>
      </c>
      <c r="E77" s="164">
        <v>538</v>
      </c>
      <c r="F77" s="428" t="s">
        <v>667</v>
      </c>
    </row>
    <row r="78" spans="1:6" s="332" customFormat="1" ht="12" customHeight="1">
      <c r="A78" s="316" t="s">
        <v>330</v>
      </c>
      <c r="B78" s="189" t="s">
        <v>331</v>
      </c>
      <c r="C78" s="181">
        <v>0</v>
      </c>
      <c r="D78" s="181">
        <v>0</v>
      </c>
      <c r="E78" s="164">
        <v>0</v>
      </c>
      <c r="F78" s="428" t="s">
        <v>668</v>
      </c>
    </row>
    <row r="79" spans="1:6" s="332" customFormat="1" ht="12" customHeight="1" thickBot="1">
      <c r="A79" s="317" t="s">
        <v>332</v>
      </c>
      <c r="B79" s="190" t="s">
        <v>333</v>
      </c>
      <c r="C79" s="181">
        <v>0</v>
      </c>
      <c r="D79" s="181">
        <v>0</v>
      </c>
      <c r="E79" s="164">
        <v>0</v>
      </c>
      <c r="F79" s="428" t="s">
        <v>669</v>
      </c>
    </row>
    <row r="80" spans="1:6" s="332" customFormat="1" ht="12" customHeight="1" thickBot="1">
      <c r="A80" s="318" t="s">
        <v>334</v>
      </c>
      <c r="B80" s="167" t="s">
        <v>335</v>
      </c>
      <c r="C80" s="177">
        <v>0</v>
      </c>
      <c r="D80" s="177">
        <v>0</v>
      </c>
      <c r="E80" s="160">
        <v>0</v>
      </c>
      <c r="F80" s="428" t="s">
        <v>670</v>
      </c>
    </row>
    <row r="81" spans="1:6" s="332" customFormat="1" ht="12" customHeight="1">
      <c r="A81" s="319" t="s">
        <v>336</v>
      </c>
      <c r="B81" s="188" t="s">
        <v>337</v>
      </c>
      <c r="C81" s="181">
        <v>0</v>
      </c>
      <c r="D81" s="181">
        <v>0</v>
      </c>
      <c r="E81" s="164">
        <v>0</v>
      </c>
      <c r="F81" s="428" t="s">
        <v>671</v>
      </c>
    </row>
    <row r="82" spans="1:6" s="332" customFormat="1" ht="12" customHeight="1">
      <c r="A82" s="320" t="s">
        <v>338</v>
      </c>
      <c r="B82" s="189" t="s">
        <v>339</v>
      </c>
      <c r="C82" s="181">
        <v>0</v>
      </c>
      <c r="D82" s="181">
        <v>0</v>
      </c>
      <c r="E82" s="164">
        <v>0</v>
      </c>
      <c r="F82" s="428" t="s">
        <v>672</v>
      </c>
    </row>
    <row r="83" spans="1:6" s="332" customFormat="1" ht="12" customHeight="1">
      <c r="A83" s="320" t="s">
        <v>340</v>
      </c>
      <c r="B83" s="189" t="s">
        <v>341</v>
      </c>
      <c r="C83" s="181">
        <v>0</v>
      </c>
      <c r="D83" s="181">
        <v>0</v>
      </c>
      <c r="E83" s="164">
        <v>0</v>
      </c>
      <c r="F83" s="428" t="s">
        <v>673</v>
      </c>
    </row>
    <row r="84" spans="1:6" s="332" customFormat="1" ht="12" customHeight="1" thickBot="1">
      <c r="A84" s="321" t="s">
        <v>342</v>
      </c>
      <c r="B84" s="190" t="s">
        <v>343</v>
      </c>
      <c r="C84" s="181">
        <v>0</v>
      </c>
      <c r="D84" s="181">
        <v>0</v>
      </c>
      <c r="E84" s="164">
        <v>0</v>
      </c>
      <c r="F84" s="428" t="s">
        <v>674</v>
      </c>
    </row>
    <row r="85" spans="1:6" s="332" customFormat="1" ht="12" customHeight="1" thickBot="1">
      <c r="A85" s="318" t="s">
        <v>344</v>
      </c>
      <c r="B85" s="167" t="s">
        <v>345</v>
      </c>
      <c r="C85" s="203">
        <v>0</v>
      </c>
      <c r="D85" s="203">
        <v>0</v>
      </c>
      <c r="E85" s="204">
        <v>0</v>
      </c>
      <c r="F85" s="428" t="s">
        <v>675</v>
      </c>
    </row>
    <row r="86" spans="1:6" s="332" customFormat="1" ht="12" customHeight="1" thickBot="1">
      <c r="A86" s="318" t="s">
        <v>346</v>
      </c>
      <c r="B86" s="312" t="s">
        <v>347</v>
      </c>
      <c r="C86" s="183">
        <v>8000</v>
      </c>
      <c r="D86" s="183">
        <v>10086</v>
      </c>
      <c r="E86" s="195">
        <v>6689</v>
      </c>
      <c r="F86" s="428" t="s">
        <v>676</v>
      </c>
    </row>
    <row r="87" spans="1:6" s="332" customFormat="1" ht="12" customHeight="1" thickBot="1">
      <c r="A87" s="322" t="s">
        <v>348</v>
      </c>
      <c r="B87" s="313" t="s">
        <v>481</v>
      </c>
      <c r="C87" s="183">
        <v>24696</v>
      </c>
      <c r="D87" s="183">
        <v>29421</v>
      </c>
      <c r="E87" s="195">
        <v>26784</v>
      </c>
      <c r="F87" s="428" t="s">
        <v>677</v>
      </c>
    </row>
    <row r="88" spans="1:6" s="332" customFormat="1" ht="15" customHeight="1">
      <c r="A88" s="287"/>
      <c r="B88" s="288"/>
      <c r="C88" s="303"/>
      <c r="D88" s="303"/>
      <c r="E88" s="303"/>
      <c r="F88" s="429"/>
    </row>
    <row r="89" spans="1:5" ht="13.5" thickBot="1">
      <c r="A89" s="289"/>
      <c r="B89" s="290"/>
      <c r="C89" s="304"/>
      <c r="D89" s="304"/>
      <c r="E89" s="304"/>
    </row>
    <row r="90" spans="1:6" s="331" customFormat="1" ht="16.5" customHeight="1" thickBot="1">
      <c r="A90" s="445" t="s">
        <v>41</v>
      </c>
      <c r="B90" s="446"/>
      <c r="C90" s="446"/>
      <c r="D90" s="446"/>
      <c r="E90" s="447"/>
      <c r="F90" s="428"/>
    </row>
    <row r="91" spans="1:6" s="118" customFormat="1" ht="12" customHeight="1" thickBot="1">
      <c r="A91" s="310" t="s">
        <v>4</v>
      </c>
      <c r="B91" s="149" t="s">
        <v>356</v>
      </c>
      <c r="C91" s="294">
        <v>16846</v>
      </c>
      <c r="D91" s="294">
        <v>20478</v>
      </c>
      <c r="E91" s="294">
        <v>17569</v>
      </c>
      <c r="F91" s="430" t="s">
        <v>598</v>
      </c>
    </row>
    <row r="92" spans="1:6" ht="12" customHeight="1">
      <c r="A92" s="323" t="s">
        <v>62</v>
      </c>
      <c r="B92" s="135" t="s">
        <v>34</v>
      </c>
      <c r="C92" s="295">
        <v>4550</v>
      </c>
      <c r="D92" s="295">
        <v>6612</v>
      </c>
      <c r="E92" s="295">
        <v>6612</v>
      </c>
      <c r="F92" s="430" t="s">
        <v>599</v>
      </c>
    </row>
    <row r="93" spans="1:6" ht="12" customHeight="1">
      <c r="A93" s="316" t="s">
        <v>63</v>
      </c>
      <c r="B93" s="133" t="s">
        <v>109</v>
      </c>
      <c r="C93" s="296">
        <v>1117</v>
      </c>
      <c r="D93" s="296">
        <v>1444</v>
      </c>
      <c r="E93" s="296">
        <v>1444</v>
      </c>
      <c r="F93" s="430" t="s">
        <v>600</v>
      </c>
    </row>
    <row r="94" spans="1:6" ht="12" customHeight="1">
      <c r="A94" s="316" t="s">
        <v>64</v>
      </c>
      <c r="B94" s="133" t="s">
        <v>82</v>
      </c>
      <c r="C94" s="298">
        <v>6946</v>
      </c>
      <c r="D94" s="298">
        <v>8079</v>
      </c>
      <c r="E94" s="298">
        <v>6427</v>
      </c>
      <c r="F94" s="430" t="s">
        <v>601</v>
      </c>
    </row>
    <row r="95" spans="1:6" ht="12" customHeight="1">
      <c r="A95" s="316" t="s">
        <v>65</v>
      </c>
      <c r="B95" s="136" t="s">
        <v>110</v>
      </c>
      <c r="C95" s="298">
        <v>2599</v>
      </c>
      <c r="D95" s="298">
        <v>2609</v>
      </c>
      <c r="E95" s="298">
        <v>2189</v>
      </c>
      <c r="F95" s="430" t="s">
        <v>602</v>
      </c>
    </row>
    <row r="96" spans="1:6" ht="12" customHeight="1">
      <c r="A96" s="316" t="s">
        <v>73</v>
      </c>
      <c r="B96" s="144" t="s">
        <v>111</v>
      </c>
      <c r="C96" s="298">
        <v>1634</v>
      </c>
      <c r="D96" s="298">
        <v>1734</v>
      </c>
      <c r="E96" s="298">
        <v>897</v>
      </c>
      <c r="F96" s="430" t="s">
        <v>603</v>
      </c>
    </row>
    <row r="97" spans="1:6" ht="12" customHeight="1">
      <c r="A97" s="316" t="s">
        <v>66</v>
      </c>
      <c r="B97" s="133" t="s">
        <v>357</v>
      </c>
      <c r="C97" s="298">
        <v>0</v>
      </c>
      <c r="D97" s="298">
        <v>30</v>
      </c>
      <c r="E97" s="298">
        <v>30</v>
      </c>
      <c r="F97" s="430" t="s">
        <v>604</v>
      </c>
    </row>
    <row r="98" spans="1:6" ht="12" customHeight="1">
      <c r="A98" s="316" t="s">
        <v>67</v>
      </c>
      <c r="B98" s="156" t="s">
        <v>358</v>
      </c>
      <c r="C98" s="298">
        <v>0</v>
      </c>
      <c r="D98" s="298">
        <v>0</v>
      </c>
      <c r="E98" s="298">
        <v>0</v>
      </c>
      <c r="F98" s="430" t="s">
        <v>605</v>
      </c>
    </row>
    <row r="99" spans="1:6" ht="12" customHeight="1">
      <c r="A99" s="316" t="s">
        <v>74</v>
      </c>
      <c r="B99" s="157" t="s">
        <v>359</v>
      </c>
      <c r="C99" s="298">
        <v>0</v>
      </c>
      <c r="D99" s="298">
        <v>0</v>
      </c>
      <c r="E99" s="298">
        <v>0</v>
      </c>
      <c r="F99" s="430" t="s">
        <v>606</v>
      </c>
    </row>
    <row r="100" spans="1:6" ht="12" customHeight="1">
      <c r="A100" s="316" t="s">
        <v>75</v>
      </c>
      <c r="B100" s="157" t="s">
        <v>360</v>
      </c>
      <c r="C100" s="298">
        <v>0</v>
      </c>
      <c r="D100" s="298">
        <v>0</v>
      </c>
      <c r="E100" s="298">
        <v>0</v>
      </c>
      <c r="F100" s="430" t="s">
        <v>607</v>
      </c>
    </row>
    <row r="101" spans="1:6" ht="12" customHeight="1">
      <c r="A101" s="316" t="s">
        <v>76</v>
      </c>
      <c r="B101" s="156" t="s">
        <v>361</v>
      </c>
      <c r="C101" s="298">
        <v>1134</v>
      </c>
      <c r="D101" s="298">
        <v>1134</v>
      </c>
      <c r="E101" s="298">
        <v>426</v>
      </c>
      <c r="F101" s="430" t="s">
        <v>608</v>
      </c>
    </row>
    <row r="102" spans="1:6" ht="12" customHeight="1">
      <c r="A102" s="316" t="s">
        <v>77</v>
      </c>
      <c r="B102" s="156" t="s">
        <v>362</v>
      </c>
      <c r="C102" s="298">
        <v>0</v>
      </c>
      <c r="D102" s="298">
        <v>0</v>
      </c>
      <c r="E102" s="298">
        <v>0</v>
      </c>
      <c r="F102" s="430" t="s">
        <v>609</v>
      </c>
    </row>
    <row r="103" spans="1:6" ht="12" customHeight="1">
      <c r="A103" s="316" t="s">
        <v>79</v>
      </c>
      <c r="B103" s="157" t="s">
        <v>363</v>
      </c>
      <c r="C103" s="298">
        <v>0</v>
      </c>
      <c r="D103" s="298">
        <v>70</v>
      </c>
      <c r="E103" s="298">
        <v>70</v>
      </c>
      <c r="F103" s="430" t="s">
        <v>610</v>
      </c>
    </row>
    <row r="104" spans="1:6" ht="12" customHeight="1">
      <c r="A104" s="324" t="s">
        <v>112</v>
      </c>
      <c r="B104" s="158" t="s">
        <v>364</v>
      </c>
      <c r="C104" s="298">
        <v>0</v>
      </c>
      <c r="D104" s="298">
        <v>0</v>
      </c>
      <c r="E104" s="298">
        <v>0</v>
      </c>
      <c r="F104" s="430" t="s">
        <v>611</v>
      </c>
    </row>
    <row r="105" spans="1:6" ht="12" customHeight="1">
      <c r="A105" s="316" t="s">
        <v>365</v>
      </c>
      <c r="B105" s="158" t="s">
        <v>366</v>
      </c>
      <c r="C105" s="298">
        <v>0</v>
      </c>
      <c r="D105" s="298">
        <v>0</v>
      </c>
      <c r="E105" s="298">
        <v>0</v>
      </c>
      <c r="F105" s="430" t="s">
        <v>612</v>
      </c>
    </row>
    <row r="106" spans="1:6" s="118" customFormat="1" ht="12" customHeight="1" thickBot="1">
      <c r="A106" s="325" t="s">
        <v>367</v>
      </c>
      <c r="B106" s="159" t="s">
        <v>368</v>
      </c>
      <c r="C106" s="300">
        <v>500</v>
      </c>
      <c r="D106" s="300">
        <v>500</v>
      </c>
      <c r="E106" s="300">
        <v>371</v>
      </c>
      <c r="F106" s="430" t="s">
        <v>613</v>
      </c>
    </row>
    <row r="107" spans="1:6" ht="12" customHeight="1" thickBot="1">
      <c r="A107" s="150" t="s">
        <v>5</v>
      </c>
      <c r="B107" s="148" t="s">
        <v>369</v>
      </c>
      <c r="C107" s="171">
        <v>7078</v>
      </c>
      <c r="D107" s="171">
        <v>6878</v>
      </c>
      <c r="E107" s="171">
        <v>5085</v>
      </c>
      <c r="F107" s="430" t="s">
        <v>614</v>
      </c>
    </row>
    <row r="108" spans="1:6" ht="12" customHeight="1">
      <c r="A108" s="315" t="s">
        <v>68</v>
      </c>
      <c r="B108" s="133" t="s">
        <v>130</v>
      </c>
      <c r="C108" s="297">
        <v>350</v>
      </c>
      <c r="D108" s="297">
        <v>906</v>
      </c>
      <c r="E108" s="297">
        <v>527</v>
      </c>
      <c r="F108" s="430" t="s">
        <v>615</v>
      </c>
    </row>
    <row r="109" spans="1:6" ht="12" customHeight="1">
      <c r="A109" s="315" t="s">
        <v>69</v>
      </c>
      <c r="B109" s="137" t="s">
        <v>370</v>
      </c>
      <c r="C109" s="297">
        <v>0</v>
      </c>
      <c r="D109" s="297">
        <v>0</v>
      </c>
      <c r="E109" s="297">
        <v>0</v>
      </c>
      <c r="F109" s="430" t="s">
        <v>616</v>
      </c>
    </row>
    <row r="110" spans="1:6" ht="12" customHeight="1">
      <c r="A110" s="315" t="s">
        <v>70</v>
      </c>
      <c r="B110" s="137" t="s">
        <v>113</v>
      </c>
      <c r="C110" s="296">
        <v>6728</v>
      </c>
      <c r="D110" s="296">
        <v>5972</v>
      </c>
      <c r="E110" s="296">
        <v>4558</v>
      </c>
      <c r="F110" s="430" t="s">
        <v>617</v>
      </c>
    </row>
    <row r="111" spans="1:6" ht="12" customHeight="1">
      <c r="A111" s="315" t="s">
        <v>71</v>
      </c>
      <c r="B111" s="137" t="s">
        <v>371</v>
      </c>
      <c r="C111" s="161">
        <v>0</v>
      </c>
      <c r="D111" s="161">
        <v>0</v>
      </c>
      <c r="E111" s="161">
        <v>0</v>
      </c>
      <c r="F111" s="430" t="s">
        <v>618</v>
      </c>
    </row>
    <row r="112" spans="1:6" ht="12" customHeight="1">
      <c r="A112" s="315" t="s">
        <v>72</v>
      </c>
      <c r="B112" s="169" t="s">
        <v>133</v>
      </c>
      <c r="C112" s="161">
        <v>0</v>
      </c>
      <c r="D112" s="161">
        <v>0</v>
      </c>
      <c r="E112" s="161">
        <v>0</v>
      </c>
      <c r="F112" s="430" t="s">
        <v>619</v>
      </c>
    </row>
    <row r="113" spans="1:6" ht="12" customHeight="1">
      <c r="A113" s="315" t="s">
        <v>78</v>
      </c>
      <c r="B113" s="168" t="s">
        <v>372</v>
      </c>
      <c r="C113" s="161">
        <v>0</v>
      </c>
      <c r="D113" s="161">
        <v>0</v>
      </c>
      <c r="E113" s="161">
        <v>0</v>
      </c>
      <c r="F113" s="430" t="s">
        <v>620</v>
      </c>
    </row>
    <row r="114" spans="1:6" ht="12" customHeight="1">
      <c r="A114" s="315" t="s">
        <v>80</v>
      </c>
      <c r="B114" s="184" t="s">
        <v>373</v>
      </c>
      <c r="C114" s="161">
        <v>0</v>
      </c>
      <c r="D114" s="161">
        <v>0</v>
      </c>
      <c r="E114" s="161">
        <v>0</v>
      </c>
      <c r="F114" s="430" t="s">
        <v>621</v>
      </c>
    </row>
    <row r="115" spans="1:6" ht="12" customHeight="1">
      <c r="A115" s="315" t="s">
        <v>114</v>
      </c>
      <c r="B115" s="157" t="s">
        <v>360</v>
      </c>
      <c r="C115" s="161">
        <v>0</v>
      </c>
      <c r="D115" s="161">
        <v>0</v>
      </c>
      <c r="E115" s="161">
        <v>0</v>
      </c>
      <c r="F115" s="430" t="s">
        <v>622</v>
      </c>
    </row>
    <row r="116" spans="1:6" ht="12" customHeight="1">
      <c r="A116" s="315" t="s">
        <v>115</v>
      </c>
      <c r="B116" s="157" t="s">
        <v>374</v>
      </c>
      <c r="C116" s="161">
        <v>0</v>
      </c>
      <c r="D116" s="161">
        <v>0</v>
      </c>
      <c r="E116" s="161">
        <v>0</v>
      </c>
      <c r="F116" s="430" t="s">
        <v>623</v>
      </c>
    </row>
    <row r="117" spans="1:6" ht="12" customHeight="1">
      <c r="A117" s="315" t="s">
        <v>116</v>
      </c>
      <c r="B117" s="157" t="s">
        <v>375</v>
      </c>
      <c r="C117" s="161">
        <v>0</v>
      </c>
      <c r="D117" s="161">
        <v>0</v>
      </c>
      <c r="E117" s="161">
        <v>0</v>
      </c>
      <c r="F117" s="430" t="s">
        <v>624</v>
      </c>
    </row>
    <row r="118" spans="1:6" ht="12" customHeight="1">
      <c r="A118" s="315" t="s">
        <v>376</v>
      </c>
      <c r="B118" s="157" t="s">
        <v>363</v>
      </c>
      <c r="C118" s="161">
        <v>0</v>
      </c>
      <c r="D118" s="161">
        <v>0</v>
      </c>
      <c r="E118" s="161">
        <v>0</v>
      </c>
      <c r="F118" s="430" t="s">
        <v>625</v>
      </c>
    </row>
    <row r="119" spans="1:6" ht="12" customHeight="1">
      <c r="A119" s="315" t="s">
        <v>377</v>
      </c>
      <c r="B119" s="157" t="s">
        <v>378</v>
      </c>
      <c r="C119" s="161">
        <v>0</v>
      </c>
      <c r="D119" s="161">
        <v>0</v>
      </c>
      <c r="E119" s="161">
        <v>0</v>
      </c>
      <c r="F119" s="430" t="s">
        <v>626</v>
      </c>
    </row>
    <row r="120" spans="1:6" ht="12" customHeight="1" thickBot="1">
      <c r="A120" s="324" t="s">
        <v>379</v>
      </c>
      <c r="B120" s="157" t="s">
        <v>380</v>
      </c>
      <c r="C120" s="163">
        <v>0</v>
      </c>
      <c r="D120" s="163">
        <v>0</v>
      </c>
      <c r="E120" s="163">
        <v>0</v>
      </c>
      <c r="F120" s="430" t="s">
        <v>627</v>
      </c>
    </row>
    <row r="121" spans="1:6" ht="12" customHeight="1" thickBot="1">
      <c r="A121" s="150" t="s">
        <v>6</v>
      </c>
      <c r="B121" s="153" t="s">
        <v>381</v>
      </c>
      <c r="C121" s="171">
        <v>772</v>
      </c>
      <c r="D121" s="171">
        <v>2065</v>
      </c>
      <c r="E121" s="171"/>
      <c r="F121" s="430" t="s">
        <v>628</v>
      </c>
    </row>
    <row r="122" spans="1:6" ht="12" customHeight="1">
      <c r="A122" s="315" t="s">
        <v>51</v>
      </c>
      <c r="B122" s="134" t="s">
        <v>43</v>
      </c>
      <c r="C122" s="297">
        <v>772</v>
      </c>
      <c r="D122" s="297">
        <v>2065</v>
      </c>
      <c r="E122" s="297">
        <v>0</v>
      </c>
      <c r="F122" s="430" t="s">
        <v>629</v>
      </c>
    </row>
    <row r="123" spans="1:6" ht="12" customHeight="1" thickBot="1">
      <c r="A123" s="317" t="s">
        <v>52</v>
      </c>
      <c r="B123" s="137" t="s">
        <v>44</v>
      </c>
      <c r="C123" s="298">
        <v>0</v>
      </c>
      <c r="D123" s="298">
        <v>0</v>
      </c>
      <c r="E123" s="298">
        <v>0</v>
      </c>
      <c r="F123" s="430" t="s">
        <v>630</v>
      </c>
    </row>
    <row r="124" spans="1:6" ht="12" customHeight="1" thickBot="1">
      <c r="A124" s="150" t="s">
        <v>7</v>
      </c>
      <c r="B124" s="153" t="s">
        <v>382</v>
      </c>
      <c r="C124" s="171">
        <v>24696</v>
      </c>
      <c r="D124" s="171">
        <v>29421</v>
      </c>
      <c r="E124" s="171">
        <v>22654</v>
      </c>
      <c r="F124" s="430" t="s">
        <v>631</v>
      </c>
    </row>
    <row r="125" spans="1:6" ht="12" customHeight="1" thickBot="1">
      <c r="A125" s="150" t="s">
        <v>8</v>
      </c>
      <c r="B125" s="153" t="s">
        <v>483</v>
      </c>
      <c r="C125" s="171"/>
      <c r="D125" s="171"/>
      <c r="E125" s="171"/>
      <c r="F125" s="430" t="s">
        <v>632</v>
      </c>
    </row>
    <row r="126" spans="1:6" ht="12" customHeight="1">
      <c r="A126" s="315" t="s">
        <v>55</v>
      </c>
      <c r="B126" s="134" t="s">
        <v>384</v>
      </c>
      <c r="C126" s="161">
        <v>0</v>
      </c>
      <c r="D126" s="161">
        <v>0</v>
      </c>
      <c r="E126" s="161">
        <v>0</v>
      </c>
      <c r="F126" s="430" t="s">
        <v>633</v>
      </c>
    </row>
    <row r="127" spans="1:6" ht="12" customHeight="1">
      <c r="A127" s="315" t="s">
        <v>56</v>
      </c>
      <c r="B127" s="134" t="s">
        <v>385</v>
      </c>
      <c r="C127" s="161">
        <v>0</v>
      </c>
      <c r="D127" s="161">
        <v>0</v>
      </c>
      <c r="E127" s="161">
        <v>0</v>
      </c>
      <c r="F127" s="430" t="s">
        <v>634</v>
      </c>
    </row>
    <row r="128" spans="1:6" ht="12" customHeight="1" thickBot="1">
      <c r="A128" s="324" t="s">
        <v>57</v>
      </c>
      <c r="B128" s="132" t="s">
        <v>386</v>
      </c>
      <c r="C128" s="161">
        <v>0</v>
      </c>
      <c r="D128" s="161">
        <v>0</v>
      </c>
      <c r="E128" s="161">
        <v>0</v>
      </c>
      <c r="F128" s="430" t="s">
        <v>635</v>
      </c>
    </row>
    <row r="129" spans="1:6" ht="12" customHeight="1" thickBot="1">
      <c r="A129" s="150" t="s">
        <v>9</v>
      </c>
      <c r="B129" s="153" t="s">
        <v>387</v>
      </c>
      <c r="C129" s="171"/>
      <c r="D129" s="171"/>
      <c r="E129" s="171"/>
      <c r="F129" s="430" t="s">
        <v>636</v>
      </c>
    </row>
    <row r="130" spans="1:6" ht="12" customHeight="1">
      <c r="A130" s="315" t="s">
        <v>58</v>
      </c>
      <c r="B130" s="134" t="s">
        <v>388</v>
      </c>
      <c r="C130" s="161">
        <v>0</v>
      </c>
      <c r="D130" s="161">
        <v>0</v>
      </c>
      <c r="E130" s="161">
        <v>0</v>
      </c>
      <c r="F130" s="430" t="s">
        <v>637</v>
      </c>
    </row>
    <row r="131" spans="1:6" ht="12" customHeight="1">
      <c r="A131" s="315" t="s">
        <v>59</v>
      </c>
      <c r="B131" s="134" t="s">
        <v>389</v>
      </c>
      <c r="C131" s="161">
        <v>0</v>
      </c>
      <c r="D131" s="161">
        <v>0</v>
      </c>
      <c r="E131" s="161">
        <v>0</v>
      </c>
      <c r="F131" s="430" t="s">
        <v>638</v>
      </c>
    </row>
    <row r="132" spans="1:6" ht="12" customHeight="1">
      <c r="A132" s="315" t="s">
        <v>284</v>
      </c>
      <c r="B132" s="134" t="s">
        <v>390</v>
      </c>
      <c r="C132" s="161">
        <v>0</v>
      </c>
      <c r="D132" s="161">
        <v>0</v>
      </c>
      <c r="E132" s="161">
        <v>0</v>
      </c>
      <c r="F132" s="430" t="s">
        <v>639</v>
      </c>
    </row>
    <row r="133" spans="1:6" s="118" customFormat="1" ht="12" customHeight="1" thickBot="1">
      <c r="A133" s="324" t="s">
        <v>286</v>
      </c>
      <c r="B133" s="132" t="s">
        <v>391</v>
      </c>
      <c r="C133" s="161">
        <v>0</v>
      </c>
      <c r="D133" s="161">
        <v>0</v>
      </c>
      <c r="E133" s="161">
        <v>0</v>
      </c>
      <c r="F133" s="430" t="s">
        <v>640</v>
      </c>
    </row>
    <row r="134" spans="1:11" ht="13.5" thickBot="1">
      <c r="A134" s="150" t="s">
        <v>10</v>
      </c>
      <c r="B134" s="153" t="s">
        <v>585</v>
      </c>
      <c r="C134" s="299"/>
      <c r="D134" s="299"/>
      <c r="E134" s="299"/>
      <c r="F134" s="430" t="s">
        <v>641</v>
      </c>
      <c r="K134" s="278"/>
    </row>
    <row r="135" spans="1:6" ht="12.75">
      <c r="A135" s="315" t="s">
        <v>60</v>
      </c>
      <c r="B135" s="134" t="s">
        <v>393</v>
      </c>
      <c r="C135" s="161">
        <v>0</v>
      </c>
      <c r="D135" s="161">
        <v>0</v>
      </c>
      <c r="E135" s="161">
        <v>0</v>
      </c>
      <c r="F135" s="430" t="s">
        <v>642</v>
      </c>
    </row>
    <row r="136" spans="1:6" ht="12" customHeight="1">
      <c r="A136" s="315" t="s">
        <v>61</v>
      </c>
      <c r="B136" s="134" t="s">
        <v>394</v>
      </c>
      <c r="C136" s="161">
        <v>0</v>
      </c>
      <c r="D136" s="161">
        <v>0</v>
      </c>
      <c r="E136" s="161">
        <v>0</v>
      </c>
      <c r="F136" s="430" t="s">
        <v>643</v>
      </c>
    </row>
    <row r="137" spans="1:6" ht="12" customHeight="1">
      <c r="A137" s="315" t="s">
        <v>293</v>
      </c>
      <c r="B137" s="134" t="s">
        <v>584</v>
      </c>
      <c r="C137" s="161">
        <v>0</v>
      </c>
      <c r="D137" s="161">
        <v>0</v>
      </c>
      <c r="E137" s="161">
        <v>0</v>
      </c>
      <c r="F137" s="430" t="s">
        <v>644</v>
      </c>
    </row>
    <row r="138" spans="1:6" s="118" customFormat="1" ht="12" customHeight="1">
      <c r="A138" s="315" t="s">
        <v>295</v>
      </c>
      <c r="B138" s="134" t="s">
        <v>395</v>
      </c>
      <c r="C138" s="161">
        <v>0</v>
      </c>
      <c r="D138" s="161">
        <v>0</v>
      </c>
      <c r="E138" s="161">
        <v>0</v>
      </c>
      <c r="F138" s="430" t="s">
        <v>645</v>
      </c>
    </row>
    <row r="139" spans="1:6" s="118" customFormat="1" ht="12" customHeight="1" thickBot="1">
      <c r="A139" s="324" t="s">
        <v>583</v>
      </c>
      <c r="B139" s="132" t="s">
        <v>396</v>
      </c>
      <c r="C139" s="161">
        <v>0</v>
      </c>
      <c r="D139" s="161">
        <v>0</v>
      </c>
      <c r="E139" s="161">
        <v>0</v>
      </c>
      <c r="F139" s="430" t="s">
        <v>646</v>
      </c>
    </row>
    <row r="140" spans="1:6" s="118" customFormat="1" ht="12" customHeight="1" thickBot="1">
      <c r="A140" s="150" t="s">
        <v>11</v>
      </c>
      <c r="B140" s="153" t="s">
        <v>484</v>
      </c>
      <c r="C140" s="301"/>
      <c r="D140" s="301"/>
      <c r="E140" s="301"/>
      <c r="F140" s="430" t="s">
        <v>647</v>
      </c>
    </row>
    <row r="141" spans="1:6" s="118" customFormat="1" ht="12" customHeight="1">
      <c r="A141" s="315" t="s">
        <v>107</v>
      </c>
      <c r="B141" s="134" t="s">
        <v>398</v>
      </c>
      <c r="C141" s="161">
        <v>0</v>
      </c>
      <c r="D141" s="161">
        <v>0</v>
      </c>
      <c r="E141" s="161">
        <v>0</v>
      </c>
      <c r="F141" s="430" t="s">
        <v>648</v>
      </c>
    </row>
    <row r="142" spans="1:6" s="118" customFormat="1" ht="12" customHeight="1">
      <c r="A142" s="315" t="s">
        <v>108</v>
      </c>
      <c r="B142" s="134" t="s">
        <v>399</v>
      </c>
      <c r="C142" s="161">
        <v>0</v>
      </c>
      <c r="D142" s="161">
        <v>0</v>
      </c>
      <c r="E142" s="161">
        <v>0</v>
      </c>
      <c r="F142" s="430" t="s">
        <v>649</v>
      </c>
    </row>
    <row r="143" spans="1:6" s="118" customFormat="1" ht="12" customHeight="1">
      <c r="A143" s="315" t="s">
        <v>132</v>
      </c>
      <c r="B143" s="134" t="s">
        <v>400</v>
      </c>
      <c r="C143" s="161">
        <v>0</v>
      </c>
      <c r="D143" s="161">
        <v>0</v>
      </c>
      <c r="E143" s="161">
        <v>0</v>
      </c>
      <c r="F143" s="430" t="s">
        <v>650</v>
      </c>
    </row>
    <row r="144" spans="1:6" ht="12.75" customHeight="1" thickBot="1">
      <c r="A144" s="315" t="s">
        <v>301</v>
      </c>
      <c r="B144" s="134" t="s">
        <v>401</v>
      </c>
      <c r="C144" s="161">
        <v>0</v>
      </c>
      <c r="D144" s="161">
        <v>0</v>
      </c>
      <c r="E144" s="161">
        <v>0</v>
      </c>
      <c r="F144" s="430" t="s">
        <v>651</v>
      </c>
    </row>
    <row r="145" spans="1:6" ht="12" customHeight="1" thickBot="1">
      <c r="A145" s="150" t="s">
        <v>12</v>
      </c>
      <c r="B145" s="153" t="s">
        <v>402</v>
      </c>
      <c r="C145" s="314">
        <v>0</v>
      </c>
      <c r="D145" s="314">
        <v>0</v>
      </c>
      <c r="E145" s="314">
        <v>0</v>
      </c>
      <c r="F145" s="430" t="s">
        <v>652</v>
      </c>
    </row>
    <row r="146" spans="1:6" ht="15" customHeight="1" thickBot="1">
      <c r="A146" s="326" t="s">
        <v>13</v>
      </c>
      <c r="B146" s="173" t="s">
        <v>403</v>
      </c>
      <c r="C146" s="314">
        <v>24696</v>
      </c>
      <c r="D146" s="314">
        <v>29421</v>
      </c>
      <c r="E146" s="314">
        <v>22654</v>
      </c>
      <c r="F146" s="430" t="s">
        <v>653</v>
      </c>
    </row>
    <row r="147" spans="1:5" ht="13.5" thickBot="1">
      <c r="A147" s="15"/>
      <c r="B147" s="16"/>
      <c r="C147" s="17"/>
      <c r="D147" s="17"/>
      <c r="E147" s="17"/>
    </row>
    <row r="148" spans="1:5" ht="15" customHeight="1" thickBot="1">
      <c r="A148" s="291" t="s">
        <v>588</v>
      </c>
      <c r="B148" s="292"/>
      <c r="C148" s="36"/>
      <c r="D148" s="37"/>
      <c r="E148" s="34"/>
    </row>
    <row r="149" spans="1:5" ht="14.25" customHeight="1" thickBot="1">
      <c r="A149" s="291" t="s">
        <v>125</v>
      </c>
      <c r="B149" s="292"/>
      <c r="C149" s="36"/>
      <c r="D149" s="37"/>
      <c r="E149" s="34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2.75"/>
  <cols>
    <col min="1" max="1" width="16.00390625" style="347" customWidth="1"/>
    <col min="2" max="2" width="59.375" style="11" customWidth="1"/>
    <col min="3" max="5" width="15.875" style="11" customWidth="1"/>
    <col min="6" max="6" width="0" style="422" hidden="1" customWidth="1"/>
    <col min="7" max="16384" width="9.375" style="11" customWidth="1"/>
  </cols>
  <sheetData>
    <row r="1" spans="1:6" s="282" customFormat="1" ht="21" customHeight="1" thickBot="1">
      <c r="A1" s="281"/>
      <c r="B1" s="283"/>
      <c r="C1" s="328"/>
      <c r="D1" s="328"/>
      <c r="E1" s="417" t="str">
        <f>+CONCATENATE("7.1. melléklet a 6/",LEFT(ÖSSZEFÜGGÉSEK!A4,4)+1,". (V.28.) önkormányzati rendelethez")</f>
        <v>7.1. melléklet a 6/2015. (V.28.) önkormányzati rendelethez</v>
      </c>
      <c r="F1" s="425"/>
    </row>
    <row r="2" spans="1:6" s="329" customFormat="1" ht="25.5" customHeight="1">
      <c r="A2" s="309" t="s">
        <v>123</v>
      </c>
      <c r="B2" s="451" t="s">
        <v>485</v>
      </c>
      <c r="C2" s="452"/>
      <c r="D2" s="453"/>
      <c r="E2" s="352" t="s">
        <v>45</v>
      </c>
      <c r="F2" s="426"/>
    </row>
    <row r="3" spans="1:6" s="329" customFormat="1" ht="24.75" thickBot="1">
      <c r="A3" s="327" t="s">
        <v>486</v>
      </c>
      <c r="B3" s="448" t="s">
        <v>478</v>
      </c>
      <c r="C3" s="454"/>
      <c r="D3" s="455"/>
      <c r="E3" s="353" t="s">
        <v>37</v>
      </c>
      <c r="F3" s="426"/>
    </row>
    <row r="4" spans="1:6" s="330" customFormat="1" ht="15.75" customHeight="1" thickBot="1">
      <c r="A4" s="284"/>
      <c r="B4" s="284"/>
      <c r="C4" s="285"/>
      <c r="D4" s="285"/>
      <c r="E4" s="285" t="s">
        <v>38</v>
      </c>
      <c r="F4" s="427"/>
    </row>
    <row r="5" spans="1:5" ht="24.75" thickBot="1">
      <c r="A5" s="119" t="s">
        <v>124</v>
      </c>
      <c r="B5" s="120" t="s">
        <v>39</v>
      </c>
      <c r="C5" s="22" t="s">
        <v>153</v>
      </c>
      <c r="D5" s="22" t="s">
        <v>154</v>
      </c>
      <c r="E5" s="286" t="s">
        <v>155</v>
      </c>
    </row>
    <row r="6" spans="1:6" s="331" customFormat="1" ht="12.75" customHeight="1" thickBot="1">
      <c r="A6" s="279" t="s">
        <v>350</v>
      </c>
      <c r="B6" s="280" t="s">
        <v>351</v>
      </c>
      <c r="C6" s="280" t="s">
        <v>352</v>
      </c>
      <c r="D6" s="35" t="s">
        <v>353</v>
      </c>
      <c r="E6" s="33" t="s">
        <v>354</v>
      </c>
      <c r="F6" s="428"/>
    </row>
    <row r="7" spans="1:6" s="331" customFormat="1" ht="15.75" customHeight="1" thickBot="1">
      <c r="A7" s="445" t="s">
        <v>40</v>
      </c>
      <c r="B7" s="446"/>
      <c r="C7" s="446"/>
      <c r="D7" s="446"/>
      <c r="E7" s="447"/>
      <c r="F7" s="428"/>
    </row>
    <row r="8" spans="1:6" s="305" customFormat="1" ht="12" customHeight="1" thickBot="1">
      <c r="A8" s="279" t="s">
        <v>4</v>
      </c>
      <c r="B8" s="343" t="s">
        <v>487</v>
      </c>
      <c r="C8" s="213">
        <v>860</v>
      </c>
      <c r="D8" s="213">
        <v>860</v>
      </c>
      <c r="E8" s="349">
        <v>540</v>
      </c>
      <c r="F8" s="428" t="s">
        <v>598</v>
      </c>
    </row>
    <row r="9" spans="1:6" s="305" customFormat="1" ht="12" customHeight="1">
      <c r="A9" s="354" t="s">
        <v>62</v>
      </c>
      <c r="B9" s="135" t="s">
        <v>269</v>
      </c>
      <c r="C9" s="29">
        <v>0</v>
      </c>
      <c r="D9" s="29">
        <v>0</v>
      </c>
      <c r="E9" s="338">
        <v>0</v>
      </c>
      <c r="F9" s="428" t="s">
        <v>599</v>
      </c>
    </row>
    <row r="10" spans="1:6" s="305" customFormat="1" ht="12" customHeight="1">
      <c r="A10" s="355" t="s">
        <v>63</v>
      </c>
      <c r="B10" s="133" t="s">
        <v>270</v>
      </c>
      <c r="C10" s="210">
        <v>0</v>
      </c>
      <c r="D10" s="210">
        <v>475</v>
      </c>
      <c r="E10" s="38">
        <v>425</v>
      </c>
      <c r="F10" s="428" t="s">
        <v>600</v>
      </c>
    </row>
    <row r="11" spans="1:6" s="305" customFormat="1" ht="12" customHeight="1">
      <c r="A11" s="355" t="s">
        <v>64</v>
      </c>
      <c r="B11" s="133" t="s">
        <v>271</v>
      </c>
      <c r="C11" s="210">
        <v>100</v>
      </c>
      <c r="D11" s="210">
        <v>100</v>
      </c>
      <c r="E11" s="38">
        <v>38</v>
      </c>
      <c r="F11" s="428" t="s">
        <v>601</v>
      </c>
    </row>
    <row r="12" spans="1:6" s="305" customFormat="1" ht="12" customHeight="1">
      <c r="A12" s="355" t="s">
        <v>65</v>
      </c>
      <c r="B12" s="133" t="s">
        <v>272</v>
      </c>
      <c r="C12" s="210">
        <v>510</v>
      </c>
      <c r="D12" s="210">
        <v>35</v>
      </c>
      <c r="E12" s="38">
        <v>33</v>
      </c>
      <c r="F12" s="428" t="s">
        <v>602</v>
      </c>
    </row>
    <row r="13" spans="1:6" s="305" customFormat="1" ht="12" customHeight="1">
      <c r="A13" s="355" t="s">
        <v>83</v>
      </c>
      <c r="B13" s="133" t="s">
        <v>273</v>
      </c>
      <c r="C13" s="210">
        <v>0</v>
      </c>
      <c r="D13" s="210">
        <v>0</v>
      </c>
      <c r="E13" s="38">
        <v>0</v>
      </c>
      <c r="F13" s="428" t="s">
        <v>603</v>
      </c>
    </row>
    <row r="14" spans="1:6" s="305" customFormat="1" ht="12" customHeight="1">
      <c r="A14" s="355" t="s">
        <v>66</v>
      </c>
      <c r="B14" s="133" t="s">
        <v>488</v>
      </c>
      <c r="C14" s="210">
        <v>0</v>
      </c>
      <c r="D14" s="210">
        <v>0</v>
      </c>
      <c r="E14" s="38">
        <v>0</v>
      </c>
      <c r="F14" s="428" t="s">
        <v>604</v>
      </c>
    </row>
    <row r="15" spans="1:6" s="332" customFormat="1" ht="12" customHeight="1">
      <c r="A15" s="355" t="s">
        <v>67</v>
      </c>
      <c r="B15" s="132" t="s">
        <v>489</v>
      </c>
      <c r="C15" s="210">
        <v>0</v>
      </c>
      <c r="D15" s="210">
        <v>0</v>
      </c>
      <c r="E15" s="38">
        <v>0</v>
      </c>
      <c r="F15" s="428" t="s">
        <v>605</v>
      </c>
    </row>
    <row r="16" spans="1:6" s="332" customFormat="1" ht="12" customHeight="1">
      <c r="A16" s="355" t="s">
        <v>74</v>
      </c>
      <c r="B16" s="133" t="s">
        <v>276</v>
      </c>
      <c r="C16" s="30">
        <v>200</v>
      </c>
      <c r="D16" s="30">
        <v>200</v>
      </c>
      <c r="E16" s="337">
        <v>44</v>
      </c>
      <c r="F16" s="428" t="s">
        <v>606</v>
      </c>
    </row>
    <row r="17" spans="1:6" s="305" customFormat="1" ht="12" customHeight="1">
      <c r="A17" s="355" t="s">
        <v>75</v>
      </c>
      <c r="B17" s="133" t="s">
        <v>278</v>
      </c>
      <c r="C17" s="210">
        <v>0</v>
      </c>
      <c r="D17" s="210">
        <v>0</v>
      </c>
      <c r="E17" s="38">
        <v>0</v>
      </c>
      <c r="F17" s="428" t="s">
        <v>607</v>
      </c>
    </row>
    <row r="18" spans="1:6" s="332" customFormat="1" ht="12" customHeight="1" thickBot="1">
      <c r="A18" s="355" t="s">
        <v>76</v>
      </c>
      <c r="B18" s="132" t="s">
        <v>280</v>
      </c>
      <c r="C18" s="212">
        <v>50</v>
      </c>
      <c r="D18" s="212">
        <v>50</v>
      </c>
      <c r="E18" s="333">
        <v>0</v>
      </c>
      <c r="F18" s="428" t="s">
        <v>608</v>
      </c>
    </row>
    <row r="19" spans="1:6" s="332" customFormat="1" ht="12" customHeight="1" thickBot="1">
      <c r="A19" s="279" t="s">
        <v>5</v>
      </c>
      <c r="B19" s="343" t="s">
        <v>490</v>
      </c>
      <c r="C19" s="213">
        <v>1335</v>
      </c>
      <c r="D19" s="213">
        <v>2930</v>
      </c>
      <c r="E19" s="349">
        <v>3115</v>
      </c>
      <c r="F19" s="428" t="s">
        <v>609</v>
      </c>
    </row>
    <row r="20" spans="1:6" s="332" customFormat="1" ht="12" customHeight="1">
      <c r="A20" s="355" t="s">
        <v>68</v>
      </c>
      <c r="B20" s="134" t="s">
        <v>242</v>
      </c>
      <c r="C20" s="210">
        <v>0</v>
      </c>
      <c r="D20" s="210">
        <v>0</v>
      </c>
      <c r="E20" s="38">
        <v>0</v>
      </c>
      <c r="F20" s="428" t="s">
        <v>610</v>
      </c>
    </row>
    <row r="21" spans="1:6" s="332" customFormat="1" ht="12" customHeight="1">
      <c r="A21" s="355" t="s">
        <v>69</v>
      </c>
      <c r="B21" s="133" t="s">
        <v>491</v>
      </c>
      <c r="C21" s="210">
        <v>0</v>
      </c>
      <c r="D21" s="210">
        <v>0</v>
      </c>
      <c r="E21" s="38">
        <v>0</v>
      </c>
      <c r="F21" s="428" t="s">
        <v>611</v>
      </c>
    </row>
    <row r="22" spans="1:6" s="332" customFormat="1" ht="12" customHeight="1">
      <c r="A22" s="355" t="s">
        <v>70</v>
      </c>
      <c r="B22" s="133" t="s">
        <v>492</v>
      </c>
      <c r="C22" s="210">
        <v>1335</v>
      </c>
      <c r="D22" s="210">
        <v>2930</v>
      </c>
      <c r="E22" s="38">
        <v>3115</v>
      </c>
      <c r="F22" s="428" t="s">
        <v>612</v>
      </c>
    </row>
    <row r="23" spans="1:6" s="332" customFormat="1" ht="12" customHeight="1" thickBot="1">
      <c r="A23" s="355" t="s">
        <v>71</v>
      </c>
      <c r="B23" s="133" t="s">
        <v>589</v>
      </c>
      <c r="C23" s="210">
        <v>0</v>
      </c>
      <c r="D23" s="210">
        <v>0</v>
      </c>
      <c r="E23" s="38">
        <v>0</v>
      </c>
      <c r="F23" s="428" t="s">
        <v>613</v>
      </c>
    </row>
    <row r="24" spans="1:6" s="332" customFormat="1" ht="12" customHeight="1" thickBot="1">
      <c r="A24" s="342" t="s">
        <v>6</v>
      </c>
      <c r="B24" s="153" t="s">
        <v>100</v>
      </c>
      <c r="C24" s="14">
        <v>2354</v>
      </c>
      <c r="D24" s="14">
        <v>2354</v>
      </c>
      <c r="E24" s="348">
        <v>3249</v>
      </c>
      <c r="F24" s="428" t="s">
        <v>614</v>
      </c>
    </row>
    <row r="25" spans="1:6" s="332" customFormat="1" ht="12" customHeight="1" thickBot="1">
      <c r="A25" s="342" t="s">
        <v>7</v>
      </c>
      <c r="B25" s="153" t="s">
        <v>493</v>
      </c>
      <c r="C25" s="213"/>
      <c r="D25" s="213"/>
      <c r="E25" s="349"/>
      <c r="F25" s="428" t="s">
        <v>615</v>
      </c>
    </row>
    <row r="26" spans="1:6" s="332" customFormat="1" ht="12" customHeight="1">
      <c r="A26" s="356" t="s">
        <v>256</v>
      </c>
      <c r="B26" s="357" t="s">
        <v>491</v>
      </c>
      <c r="C26" s="28">
        <v>0</v>
      </c>
      <c r="D26" s="28">
        <v>0</v>
      </c>
      <c r="E26" s="336">
        <v>0</v>
      </c>
      <c r="F26" s="428" t="s">
        <v>616</v>
      </c>
    </row>
    <row r="27" spans="1:6" s="332" customFormat="1" ht="12" customHeight="1">
      <c r="A27" s="356" t="s">
        <v>262</v>
      </c>
      <c r="B27" s="358" t="s">
        <v>494</v>
      </c>
      <c r="C27" s="214">
        <v>0</v>
      </c>
      <c r="D27" s="214">
        <v>0</v>
      </c>
      <c r="E27" s="335">
        <v>0</v>
      </c>
      <c r="F27" s="428" t="s">
        <v>617</v>
      </c>
    </row>
    <row r="28" spans="1:6" s="332" customFormat="1" ht="12" customHeight="1" thickBot="1">
      <c r="A28" s="355" t="s">
        <v>264</v>
      </c>
      <c r="B28" s="359" t="s">
        <v>590</v>
      </c>
      <c r="C28" s="339">
        <v>0</v>
      </c>
      <c r="D28" s="339">
        <v>0</v>
      </c>
      <c r="E28" s="334">
        <v>0</v>
      </c>
      <c r="F28" s="428" t="s">
        <v>618</v>
      </c>
    </row>
    <row r="29" spans="1:6" s="332" customFormat="1" ht="12" customHeight="1" thickBot="1">
      <c r="A29" s="342" t="s">
        <v>8</v>
      </c>
      <c r="B29" s="153" t="s">
        <v>495</v>
      </c>
      <c r="C29" s="213"/>
      <c r="D29" s="213"/>
      <c r="E29" s="349"/>
      <c r="F29" s="428" t="s">
        <v>619</v>
      </c>
    </row>
    <row r="30" spans="1:6" s="332" customFormat="1" ht="12" customHeight="1">
      <c r="A30" s="356" t="s">
        <v>55</v>
      </c>
      <c r="B30" s="357" t="s">
        <v>282</v>
      </c>
      <c r="C30" s="28">
        <v>0</v>
      </c>
      <c r="D30" s="28">
        <v>0</v>
      </c>
      <c r="E30" s="336">
        <v>0</v>
      </c>
      <c r="F30" s="428" t="s">
        <v>620</v>
      </c>
    </row>
    <row r="31" spans="1:6" s="332" customFormat="1" ht="12" customHeight="1">
      <c r="A31" s="356" t="s">
        <v>56</v>
      </c>
      <c r="B31" s="358" t="s">
        <v>283</v>
      </c>
      <c r="C31" s="214">
        <v>0</v>
      </c>
      <c r="D31" s="214">
        <v>0</v>
      </c>
      <c r="E31" s="335">
        <v>0</v>
      </c>
      <c r="F31" s="428" t="s">
        <v>621</v>
      </c>
    </row>
    <row r="32" spans="1:6" s="332" customFormat="1" ht="12" customHeight="1" thickBot="1">
      <c r="A32" s="355" t="s">
        <v>57</v>
      </c>
      <c r="B32" s="341" t="s">
        <v>285</v>
      </c>
      <c r="C32" s="339">
        <v>0</v>
      </c>
      <c r="D32" s="339">
        <v>0</v>
      </c>
      <c r="E32" s="334">
        <v>0</v>
      </c>
      <c r="F32" s="428" t="s">
        <v>622</v>
      </c>
    </row>
    <row r="33" spans="1:6" s="332" customFormat="1" ht="12" customHeight="1" thickBot="1">
      <c r="A33" s="342" t="s">
        <v>9</v>
      </c>
      <c r="B33" s="153" t="s">
        <v>410</v>
      </c>
      <c r="C33" s="14">
        <v>0</v>
      </c>
      <c r="D33" s="14">
        <v>152</v>
      </c>
      <c r="E33" s="348">
        <v>152</v>
      </c>
      <c r="F33" s="428" t="s">
        <v>623</v>
      </c>
    </row>
    <row r="34" spans="1:6" s="305" customFormat="1" ht="12" customHeight="1" thickBot="1">
      <c r="A34" s="342" t="s">
        <v>10</v>
      </c>
      <c r="B34" s="153" t="s">
        <v>496</v>
      </c>
      <c r="C34" s="14">
        <v>0</v>
      </c>
      <c r="D34" s="14">
        <v>744</v>
      </c>
      <c r="E34" s="348">
        <v>744</v>
      </c>
      <c r="F34" s="428" t="s">
        <v>624</v>
      </c>
    </row>
    <row r="35" spans="1:6" s="305" customFormat="1" ht="12" customHeight="1" thickBot="1">
      <c r="A35" s="279" t="s">
        <v>11</v>
      </c>
      <c r="B35" s="153" t="s">
        <v>591</v>
      </c>
      <c r="C35" s="213">
        <v>3549</v>
      </c>
      <c r="D35" s="213">
        <v>7040</v>
      </c>
      <c r="E35" s="349">
        <v>7800</v>
      </c>
      <c r="F35" s="428" t="s">
        <v>625</v>
      </c>
    </row>
    <row r="36" spans="1:6" s="305" customFormat="1" ht="12" customHeight="1" thickBot="1">
      <c r="A36" s="344" t="s">
        <v>12</v>
      </c>
      <c r="B36" s="153" t="s">
        <v>498</v>
      </c>
      <c r="C36" s="213">
        <v>8000</v>
      </c>
      <c r="D36" s="213">
        <v>10086</v>
      </c>
      <c r="E36" s="349">
        <v>6689</v>
      </c>
      <c r="F36" s="428" t="s">
        <v>626</v>
      </c>
    </row>
    <row r="37" spans="1:6" s="305" customFormat="1" ht="12" customHeight="1">
      <c r="A37" s="356" t="s">
        <v>499</v>
      </c>
      <c r="B37" s="357" t="s">
        <v>140</v>
      </c>
      <c r="C37" s="28">
        <v>8000</v>
      </c>
      <c r="D37" s="28">
        <v>10086</v>
      </c>
      <c r="E37" s="336">
        <v>6689</v>
      </c>
      <c r="F37" s="428" t="s">
        <v>627</v>
      </c>
    </row>
    <row r="38" spans="1:6" s="332" customFormat="1" ht="12" customHeight="1">
      <c r="A38" s="356" t="s">
        <v>500</v>
      </c>
      <c r="B38" s="358" t="s">
        <v>0</v>
      </c>
      <c r="C38" s="214">
        <v>0</v>
      </c>
      <c r="D38" s="214">
        <v>0</v>
      </c>
      <c r="E38" s="335">
        <v>0</v>
      </c>
      <c r="F38" s="428" t="s">
        <v>628</v>
      </c>
    </row>
    <row r="39" spans="1:6" s="332" customFormat="1" ht="12" customHeight="1" thickBot="1">
      <c r="A39" s="355" t="s">
        <v>501</v>
      </c>
      <c r="B39" s="341" t="s">
        <v>502</v>
      </c>
      <c r="C39" s="339">
        <v>0</v>
      </c>
      <c r="D39" s="339">
        <v>0</v>
      </c>
      <c r="E39" s="334">
        <v>0</v>
      </c>
      <c r="F39" s="428" t="s">
        <v>629</v>
      </c>
    </row>
    <row r="40" spans="1:6" s="332" customFormat="1" ht="15" customHeight="1" thickBot="1">
      <c r="A40" s="344" t="s">
        <v>13</v>
      </c>
      <c r="B40" s="345" t="s">
        <v>503</v>
      </c>
      <c r="C40" s="32">
        <v>11549</v>
      </c>
      <c r="D40" s="32">
        <v>17126</v>
      </c>
      <c r="E40" s="350">
        <v>14489</v>
      </c>
      <c r="F40" s="428" t="s">
        <v>630</v>
      </c>
    </row>
    <row r="41" spans="1:6" s="332" customFormat="1" ht="15" customHeight="1">
      <c r="A41" s="287"/>
      <c r="B41" s="288"/>
      <c r="C41" s="303"/>
      <c r="D41" s="303"/>
      <c r="E41" s="303"/>
      <c r="F41" s="428"/>
    </row>
    <row r="42" spans="1:6" ht="16.5" thickBot="1">
      <c r="A42" s="289"/>
      <c r="B42" s="290"/>
      <c r="C42" s="304"/>
      <c r="D42" s="304"/>
      <c r="E42" s="304"/>
      <c r="F42" s="428"/>
    </row>
    <row r="43" spans="1:5" s="331" customFormat="1" ht="16.5" customHeight="1" thickBot="1">
      <c r="A43" s="445" t="s">
        <v>41</v>
      </c>
      <c r="B43" s="446"/>
      <c r="C43" s="446"/>
      <c r="D43" s="446"/>
      <c r="E43" s="447"/>
    </row>
    <row r="44" spans="1:6" s="118" customFormat="1" ht="12" customHeight="1" thickBot="1">
      <c r="A44" s="342" t="s">
        <v>4</v>
      </c>
      <c r="B44" s="153" t="s">
        <v>504</v>
      </c>
      <c r="C44" s="213">
        <v>16846</v>
      </c>
      <c r="D44" s="213">
        <v>20478</v>
      </c>
      <c r="E44" s="242">
        <v>17569</v>
      </c>
      <c r="F44" s="428" t="s">
        <v>598</v>
      </c>
    </row>
    <row r="45" spans="1:6" ht="12" customHeight="1">
      <c r="A45" s="355" t="s">
        <v>62</v>
      </c>
      <c r="B45" s="134" t="s">
        <v>34</v>
      </c>
      <c r="C45" s="28">
        <v>4550</v>
      </c>
      <c r="D45" s="28">
        <v>6612</v>
      </c>
      <c r="E45" s="237">
        <v>6612</v>
      </c>
      <c r="F45" s="428" t="s">
        <v>599</v>
      </c>
    </row>
    <row r="46" spans="1:6" ht="12" customHeight="1">
      <c r="A46" s="355" t="s">
        <v>63</v>
      </c>
      <c r="B46" s="133" t="s">
        <v>109</v>
      </c>
      <c r="C46" s="207">
        <v>1117</v>
      </c>
      <c r="D46" s="207">
        <v>1444</v>
      </c>
      <c r="E46" s="238">
        <v>1444</v>
      </c>
      <c r="F46" s="428" t="s">
        <v>600</v>
      </c>
    </row>
    <row r="47" spans="1:6" ht="12" customHeight="1">
      <c r="A47" s="355" t="s">
        <v>64</v>
      </c>
      <c r="B47" s="133" t="s">
        <v>82</v>
      </c>
      <c r="C47" s="207">
        <v>6946</v>
      </c>
      <c r="D47" s="207">
        <v>8079</v>
      </c>
      <c r="E47" s="238">
        <v>6427</v>
      </c>
      <c r="F47" s="428" t="s">
        <v>601</v>
      </c>
    </row>
    <row r="48" spans="1:6" ht="12" customHeight="1">
      <c r="A48" s="355" t="s">
        <v>65</v>
      </c>
      <c r="B48" s="133" t="s">
        <v>110</v>
      </c>
      <c r="C48" s="207">
        <v>2599</v>
      </c>
      <c r="D48" s="207">
        <v>2609</v>
      </c>
      <c r="E48" s="238">
        <v>2189</v>
      </c>
      <c r="F48" s="428" t="s">
        <v>602</v>
      </c>
    </row>
    <row r="49" spans="1:6" ht="12" customHeight="1" thickBot="1">
      <c r="A49" s="355" t="s">
        <v>83</v>
      </c>
      <c r="B49" s="133" t="s">
        <v>111</v>
      </c>
      <c r="C49" s="207">
        <v>1634</v>
      </c>
      <c r="D49" s="207">
        <v>1734</v>
      </c>
      <c r="E49" s="238">
        <v>897</v>
      </c>
      <c r="F49" s="428" t="s">
        <v>603</v>
      </c>
    </row>
    <row r="50" spans="1:6" ht="12" customHeight="1" thickBot="1">
      <c r="A50" s="342" t="s">
        <v>5</v>
      </c>
      <c r="B50" s="153" t="s">
        <v>505</v>
      </c>
      <c r="C50" s="213">
        <v>7078</v>
      </c>
      <c r="D50" s="213">
        <v>6878</v>
      </c>
      <c r="E50" s="242">
        <v>5085</v>
      </c>
      <c r="F50" s="428" t="s">
        <v>604</v>
      </c>
    </row>
    <row r="51" spans="1:6" s="118" customFormat="1" ht="12" customHeight="1">
      <c r="A51" s="355" t="s">
        <v>68</v>
      </c>
      <c r="B51" s="134" t="s">
        <v>130</v>
      </c>
      <c r="C51" s="28">
        <v>350</v>
      </c>
      <c r="D51" s="28">
        <v>906</v>
      </c>
      <c r="E51" s="237">
        <v>526</v>
      </c>
      <c r="F51" s="428" t="s">
        <v>605</v>
      </c>
    </row>
    <row r="52" spans="1:6" ht="12" customHeight="1">
      <c r="A52" s="355" t="s">
        <v>69</v>
      </c>
      <c r="B52" s="133" t="s">
        <v>113</v>
      </c>
      <c r="C52" s="207">
        <v>6728</v>
      </c>
      <c r="D52" s="207">
        <v>5972</v>
      </c>
      <c r="E52" s="238">
        <v>4558</v>
      </c>
      <c r="F52" s="428" t="s">
        <v>606</v>
      </c>
    </row>
    <row r="53" spans="1:6" ht="12" customHeight="1">
      <c r="A53" s="355" t="s">
        <v>70</v>
      </c>
      <c r="B53" s="133" t="s">
        <v>42</v>
      </c>
      <c r="C53" s="207">
        <v>0</v>
      </c>
      <c r="D53" s="207">
        <v>0</v>
      </c>
      <c r="E53" s="238">
        <v>0</v>
      </c>
      <c r="F53" s="428" t="s">
        <v>607</v>
      </c>
    </row>
    <row r="54" spans="1:6" ht="12" customHeight="1" thickBot="1">
      <c r="A54" s="355" t="s">
        <v>71</v>
      </c>
      <c r="B54" s="133" t="s">
        <v>592</v>
      </c>
      <c r="C54" s="207">
        <v>0</v>
      </c>
      <c r="D54" s="207">
        <v>0</v>
      </c>
      <c r="E54" s="238">
        <v>0</v>
      </c>
      <c r="F54" s="428" t="s">
        <v>608</v>
      </c>
    </row>
    <row r="55" spans="1:6" ht="12" customHeight="1" thickBot="1">
      <c r="A55" s="342" t="s">
        <v>6</v>
      </c>
      <c r="B55" s="346" t="s">
        <v>506</v>
      </c>
      <c r="C55" s="213">
        <v>23924</v>
      </c>
      <c r="D55" s="213">
        <v>27356</v>
      </c>
      <c r="E55" s="242">
        <v>22654</v>
      </c>
      <c r="F55" s="428" t="s">
        <v>609</v>
      </c>
    </row>
    <row r="56" spans="3:6" ht="16.5" thickBot="1">
      <c r="C56" s="351"/>
      <c r="D56" s="351"/>
      <c r="E56" s="351"/>
      <c r="F56" s="428"/>
    </row>
    <row r="57" spans="1:6" ht="15" customHeight="1" thickBot="1">
      <c r="A57" s="291" t="s">
        <v>586</v>
      </c>
      <c r="B57" s="292"/>
      <c r="C57" s="36"/>
      <c r="D57" s="36"/>
      <c r="E57" s="340"/>
      <c r="F57" s="428"/>
    </row>
    <row r="58" spans="1:6" ht="14.25" customHeight="1" thickBot="1">
      <c r="A58" s="291" t="s">
        <v>125</v>
      </c>
      <c r="B58" s="292"/>
      <c r="C58" s="36"/>
      <c r="D58" s="36"/>
      <c r="E58" s="340"/>
      <c r="F58" s="428"/>
    </row>
    <row r="59" ht="15.75">
      <c r="F59" s="428"/>
    </row>
    <row r="60" ht="15.75">
      <c r="F60" s="428"/>
    </row>
    <row r="61" ht="15.75">
      <c r="F61" s="428"/>
    </row>
    <row r="62" ht="15.75">
      <c r="F62" s="428"/>
    </row>
    <row r="63" ht="15.75">
      <c r="F63" s="428"/>
    </row>
    <row r="64" ht="15.75">
      <c r="F64" s="428"/>
    </row>
    <row r="65" ht="15.75">
      <c r="F65" s="428"/>
    </row>
    <row r="66" ht="15.75">
      <c r="F66" s="428"/>
    </row>
    <row r="67" ht="15.75">
      <c r="F67" s="428"/>
    </row>
    <row r="68" ht="15.75">
      <c r="F68" s="428"/>
    </row>
    <row r="69" ht="15.75">
      <c r="F69" s="428"/>
    </row>
    <row r="70" ht="15.75">
      <c r="F70" s="428"/>
    </row>
    <row r="71" ht="15.75">
      <c r="F71" s="428"/>
    </row>
    <row r="72" ht="15.75">
      <c r="F72" s="428"/>
    </row>
    <row r="73" ht="15.75">
      <c r="F73" s="428"/>
    </row>
    <row r="74" ht="15.75">
      <c r="F74" s="428"/>
    </row>
    <row r="75" ht="15.75">
      <c r="F75" s="428"/>
    </row>
    <row r="76" ht="15.75">
      <c r="F76" s="428"/>
    </row>
    <row r="77" ht="15.75">
      <c r="F77" s="428"/>
    </row>
    <row r="78" ht="15.75">
      <c r="F78" s="428"/>
    </row>
    <row r="79" ht="15.75">
      <c r="F79" s="428"/>
    </row>
    <row r="80" ht="15.75">
      <c r="F80" s="428"/>
    </row>
    <row r="81" ht="15.75">
      <c r="F81" s="428"/>
    </row>
    <row r="82" ht="15.75">
      <c r="F82" s="428"/>
    </row>
    <row r="83" ht="15.75">
      <c r="F83" s="428"/>
    </row>
    <row r="84" ht="15.75">
      <c r="F84" s="428"/>
    </row>
    <row r="85" ht="15.75">
      <c r="F85" s="428"/>
    </row>
    <row r="86" ht="15.75">
      <c r="F86" s="428"/>
    </row>
    <row r="87" ht="15.75">
      <c r="F87" s="428"/>
    </row>
    <row r="88" ht="15">
      <c r="F88" s="429"/>
    </row>
    <row r="90" ht="15.75">
      <c r="F90" s="428"/>
    </row>
    <row r="91" ht="12.75">
      <c r="F91" s="430"/>
    </row>
    <row r="92" ht="12.75">
      <c r="F92" s="430"/>
    </row>
    <row r="93" ht="12.75">
      <c r="F93" s="430"/>
    </row>
    <row r="94" ht="12.75">
      <c r="F94" s="430"/>
    </row>
    <row r="95" ht="12.75">
      <c r="F95" s="430"/>
    </row>
    <row r="96" ht="12.75">
      <c r="F96" s="430"/>
    </row>
    <row r="97" ht="12.75">
      <c r="F97" s="430"/>
    </row>
    <row r="98" ht="12.75">
      <c r="F98" s="430"/>
    </row>
    <row r="99" ht="12.75">
      <c r="F99" s="430"/>
    </row>
    <row r="100" ht="12.75">
      <c r="F100" s="430"/>
    </row>
    <row r="101" ht="12.75">
      <c r="F101" s="430"/>
    </row>
    <row r="102" ht="12.75">
      <c r="F102" s="430"/>
    </row>
    <row r="103" ht="12.75">
      <c r="F103" s="430"/>
    </row>
    <row r="104" ht="12.75">
      <c r="F104" s="430"/>
    </row>
    <row r="105" ht="12.75">
      <c r="F105" s="430"/>
    </row>
    <row r="106" ht="12.75">
      <c r="F106" s="430"/>
    </row>
    <row r="107" ht="12.75">
      <c r="F107" s="430"/>
    </row>
    <row r="108" ht="12.75">
      <c r="F108" s="430"/>
    </row>
    <row r="109" ht="12.75">
      <c r="F109" s="430"/>
    </row>
    <row r="110" ht="12.75">
      <c r="F110" s="430"/>
    </row>
    <row r="111" ht="12.75">
      <c r="F111" s="430"/>
    </row>
    <row r="112" ht="12.75">
      <c r="F112" s="430"/>
    </row>
    <row r="113" ht="12.75">
      <c r="F113" s="430"/>
    </row>
    <row r="114" ht="12.75">
      <c r="F114" s="430"/>
    </row>
    <row r="115" ht="12.75">
      <c r="F115" s="430"/>
    </row>
    <row r="116" ht="12.75">
      <c r="F116" s="430"/>
    </row>
    <row r="117" ht="12.75">
      <c r="F117" s="430"/>
    </row>
    <row r="118" ht="12.75">
      <c r="F118" s="430"/>
    </row>
    <row r="119" ht="12.75">
      <c r="F119" s="430"/>
    </row>
    <row r="120" ht="12.75">
      <c r="F120" s="430"/>
    </row>
    <row r="121" ht="12.75">
      <c r="F121" s="430"/>
    </row>
    <row r="122" ht="12.75">
      <c r="F122" s="430"/>
    </row>
    <row r="123" ht="12.75">
      <c r="F123" s="430"/>
    </row>
    <row r="124" ht="12.75">
      <c r="F124" s="430"/>
    </row>
    <row r="125" ht="12.75">
      <c r="F125" s="430"/>
    </row>
    <row r="126" ht="12.75">
      <c r="F126" s="430"/>
    </row>
    <row r="127" ht="12.75">
      <c r="F127" s="430"/>
    </row>
    <row r="128" ht="12.75">
      <c r="F128" s="430"/>
    </row>
    <row r="129" ht="12.75">
      <c r="F129" s="430"/>
    </row>
    <row r="130" ht="12.75">
      <c r="F130" s="430"/>
    </row>
    <row r="131" ht="12.75">
      <c r="F131" s="430"/>
    </row>
    <row r="132" ht="12.75">
      <c r="F132" s="430"/>
    </row>
    <row r="133" ht="12.75">
      <c r="F133" s="430"/>
    </row>
    <row r="134" ht="12.75">
      <c r="F134" s="430"/>
    </row>
    <row r="135" ht="12.75">
      <c r="F135" s="430"/>
    </row>
    <row r="136" ht="12.75">
      <c r="F136" s="430"/>
    </row>
    <row r="137" ht="12.75">
      <c r="F137" s="430"/>
    </row>
    <row r="138" ht="12.75">
      <c r="F138" s="430"/>
    </row>
    <row r="139" ht="12.75">
      <c r="F139" s="430"/>
    </row>
    <row r="140" ht="12.75">
      <c r="F140" s="430"/>
    </row>
    <row r="141" ht="12.75">
      <c r="F141" s="430"/>
    </row>
    <row r="142" ht="12.75">
      <c r="F142" s="430"/>
    </row>
    <row r="143" ht="12.75">
      <c r="F143" s="430"/>
    </row>
    <row r="144" ht="12.75">
      <c r="F144" s="430"/>
    </row>
    <row r="145" ht="12.75">
      <c r="F145" s="430"/>
    </row>
    <row r="146" ht="12.75">
      <c r="F146" s="430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2.75"/>
  <cols>
    <col min="1" max="1" width="16.00390625" style="347" customWidth="1"/>
    <col min="2" max="2" width="59.375" style="11" customWidth="1"/>
    <col min="3" max="5" width="15.875" style="11" customWidth="1"/>
    <col min="6" max="6" width="0" style="422" hidden="1" customWidth="1"/>
    <col min="7" max="16384" width="9.375" style="11" customWidth="1"/>
  </cols>
  <sheetData>
    <row r="1" spans="1:6" s="282" customFormat="1" ht="21" customHeight="1" thickBot="1">
      <c r="A1" s="281"/>
      <c r="B1" s="283"/>
      <c r="C1" s="328"/>
      <c r="D1" s="328"/>
      <c r="E1" s="417" t="str">
        <f>+CONCATENATE("7.2. melléklet a 6/",LEFT(ÖSSZEFÜGGÉSEK!A4,4)+1,". (V.28.) önkormányzati rendelethez")</f>
        <v>7.2. melléklet a 6/2015. (V.28.) önkormányzati rendelethez</v>
      </c>
      <c r="F1" s="425"/>
    </row>
    <row r="2" spans="1:6" s="329" customFormat="1" ht="25.5" customHeight="1">
      <c r="A2" s="309" t="s">
        <v>123</v>
      </c>
      <c r="B2" s="451" t="s">
        <v>485</v>
      </c>
      <c r="C2" s="452"/>
      <c r="D2" s="453"/>
      <c r="E2" s="352" t="s">
        <v>45</v>
      </c>
      <c r="F2" s="426"/>
    </row>
    <row r="3" spans="1:6" s="329" customFormat="1" ht="24.75" thickBot="1">
      <c r="A3" s="327" t="s">
        <v>486</v>
      </c>
      <c r="B3" s="448" t="s">
        <v>587</v>
      </c>
      <c r="C3" s="454"/>
      <c r="D3" s="455"/>
      <c r="E3" s="353" t="s">
        <v>45</v>
      </c>
      <c r="F3" s="426"/>
    </row>
    <row r="4" spans="1:6" s="330" customFormat="1" ht="15.75" customHeight="1" thickBot="1">
      <c r="A4" s="284"/>
      <c r="B4" s="284"/>
      <c r="C4" s="285"/>
      <c r="D4" s="285"/>
      <c r="E4" s="285" t="s">
        <v>38</v>
      </c>
      <c r="F4" s="427"/>
    </row>
    <row r="5" spans="1:5" ht="24.75" thickBot="1">
      <c r="A5" s="119" t="s">
        <v>124</v>
      </c>
      <c r="B5" s="120" t="s">
        <v>39</v>
      </c>
      <c r="C5" s="22" t="s">
        <v>153</v>
      </c>
      <c r="D5" s="22" t="s">
        <v>154</v>
      </c>
      <c r="E5" s="286" t="s">
        <v>155</v>
      </c>
    </row>
    <row r="6" spans="1:6" s="331" customFormat="1" ht="12.75" customHeight="1" thickBot="1">
      <c r="A6" s="279" t="s">
        <v>350</v>
      </c>
      <c r="B6" s="280" t="s">
        <v>351</v>
      </c>
      <c r="C6" s="280" t="s">
        <v>352</v>
      </c>
      <c r="D6" s="35" t="s">
        <v>353</v>
      </c>
      <c r="E6" s="33" t="s">
        <v>354</v>
      </c>
      <c r="F6" s="428"/>
    </row>
    <row r="7" spans="1:6" s="331" customFormat="1" ht="15.75" customHeight="1" thickBot="1">
      <c r="A7" s="445" t="s">
        <v>40</v>
      </c>
      <c r="B7" s="446"/>
      <c r="C7" s="446"/>
      <c r="D7" s="446"/>
      <c r="E7" s="447"/>
      <c r="F7" s="428"/>
    </row>
    <row r="8" spans="1:6" s="305" customFormat="1" ht="12" customHeight="1" thickBot="1">
      <c r="A8" s="279" t="s">
        <v>4</v>
      </c>
      <c r="B8" s="343" t="s">
        <v>487</v>
      </c>
      <c r="C8" s="213">
        <v>860</v>
      </c>
      <c r="D8" s="213">
        <v>860</v>
      </c>
      <c r="E8" s="349">
        <v>540</v>
      </c>
      <c r="F8" s="428" t="s">
        <v>598</v>
      </c>
    </row>
    <row r="9" spans="1:6" s="305" customFormat="1" ht="12" customHeight="1">
      <c r="A9" s="354" t="s">
        <v>62</v>
      </c>
      <c r="B9" s="135" t="s">
        <v>269</v>
      </c>
      <c r="C9" s="29">
        <v>0</v>
      </c>
      <c r="D9" s="29">
        <v>0</v>
      </c>
      <c r="E9" s="338">
        <v>0</v>
      </c>
      <c r="F9" s="428" t="s">
        <v>599</v>
      </c>
    </row>
    <row r="10" spans="1:6" s="305" customFormat="1" ht="12" customHeight="1">
      <c r="A10" s="355" t="s">
        <v>63</v>
      </c>
      <c r="B10" s="133" t="s">
        <v>270</v>
      </c>
      <c r="C10" s="210">
        <v>0</v>
      </c>
      <c r="D10" s="210">
        <v>475</v>
      </c>
      <c r="E10" s="38">
        <v>425</v>
      </c>
      <c r="F10" s="428" t="s">
        <v>600</v>
      </c>
    </row>
    <row r="11" spans="1:6" s="305" customFormat="1" ht="12" customHeight="1">
      <c r="A11" s="355" t="s">
        <v>64</v>
      </c>
      <c r="B11" s="133" t="s">
        <v>271</v>
      </c>
      <c r="C11" s="210">
        <v>100</v>
      </c>
      <c r="D11" s="210">
        <v>100</v>
      </c>
      <c r="E11" s="38">
        <v>38</v>
      </c>
      <c r="F11" s="428" t="s">
        <v>601</v>
      </c>
    </row>
    <row r="12" spans="1:6" s="305" customFormat="1" ht="12" customHeight="1">
      <c r="A12" s="355" t="s">
        <v>65</v>
      </c>
      <c r="B12" s="133" t="s">
        <v>272</v>
      </c>
      <c r="C12" s="210">
        <v>510</v>
      </c>
      <c r="D12" s="210">
        <v>35</v>
      </c>
      <c r="E12" s="38">
        <v>33</v>
      </c>
      <c r="F12" s="428" t="s">
        <v>602</v>
      </c>
    </row>
    <row r="13" spans="1:6" s="305" customFormat="1" ht="12" customHeight="1">
      <c r="A13" s="355" t="s">
        <v>83</v>
      </c>
      <c r="B13" s="133" t="s">
        <v>273</v>
      </c>
      <c r="C13" s="210">
        <v>0</v>
      </c>
      <c r="D13" s="210">
        <v>0</v>
      </c>
      <c r="E13" s="38">
        <v>0</v>
      </c>
      <c r="F13" s="428" t="s">
        <v>603</v>
      </c>
    </row>
    <row r="14" spans="1:6" s="305" customFormat="1" ht="12" customHeight="1">
      <c r="A14" s="355" t="s">
        <v>66</v>
      </c>
      <c r="B14" s="133" t="s">
        <v>488</v>
      </c>
      <c r="C14" s="210">
        <v>0</v>
      </c>
      <c r="D14" s="210">
        <v>0</v>
      </c>
      <c r="E14" s="38">
        <v>0</v>
      </c>
      <c r="F14" s="428" t="s">
        <v>604</v>
      </c>
    </row>
    <row r="15" spans="1:6" s="332" customFormat="1" ht="12" customHeight="1">
      <c r="A15" s="355" t="s">
        <v>67</v>
      </c>
      <c r="B15" s="132" t="s">
        <v>489</v>
      </c>
      <c r="C15" s="210">
        <v>0</v>
      </c>
      <c r="D15" s="210">
        <v>0</v>
      </c>
      <c r="E15" s="38">
        <v>0</v>
      </c>
      <c r="F15" s="428" t="s">
        <v>605</v>
      </c>
    </row>
    <row r="16" spans="1:6" s="332" customFormat="1" ht="12" customHeight="1">
      <c r="A16" s="355" t="s">
        <v>74</v>
      </c>
      <c r="B16" s="133" t="s">
        <v>276</v>
      </c>
      <c r="C16" s="30">
        <v>200</v>
      </c>
      <c r="D16" s="30">
        <v>200</v>
      </c>
      <c r="E16" s="337">
        <v>44</v>
      </c>
      <c r="F16" s="428" t="s">
        <v>606</v>
      </c>
    </row>
    <row r="17" spans="1:6" s="305" customFormat="1" ht="12" customHeight="1">
      <c r="A17" s="355" t="s">
        <v>75</v>
      </c>
      <c r="B17" s="133" t="s">
        <v>278</v>
      </c>
      <c r="C17" s="210">
        <v>0</v>
      </c>
      <c r="D17" s="210">
        <v>0</v>
      </c>
      <c r="E17" s="38">
        <v>0</v>
      </c>
      <c r="F17" s="428" t="s">
        <v>607</v>
      </c>
    </row>
    <row r="18" spans="1:6" s="332" customFormat="1" ht="12" customHeight="1" thickBot="1">
      <c r="A18" s="355" t="s">
        <v>76</v>
      </c>
      <c r="B18" s="132" t="s">
        <v>280</v>
      </c>
      <c r="C18" s="212">
        <v>50</v>
      </c>
      <c r="D18" s="212">
        <v>50</v>
      </c>
      <c r="E18" s="333">
        <v>0</v>
      </c>
      <c r="F18" s="428" t="s">
        <v>608</v>
      </c>
    </row>
    <row r="19" spans="1:6" s="332" customFormat="1" ht="12" customHeight="1" thickBot="1">
      <c r="A19" s="279" t="s">
        <v>5</v>
      </c>
      <c r="B19" s="343" t="s">
        <v>490</v>
      </c>
      <c r="C19" s="213">
        <v>1335</v>
      </c>
      <c r="D19" s="213">
        <v>2930</v>
      </c>
      <c r="E19" s="349">
        <v>3115</v>
      </c>
      <c r="F19" s="428" t="s">
        <v>609</v>
      </c>
    </row>
    <row r="20" spans="1:6" s="332" customFormat="1" ht="12" customHeight="1">
      <c r="A20" s="355" t="s">
        <v>68</v>
      </c>
      <c r="B20" s="134" t="s">
        <v>242</v>
      </c>
      <c r="C20" s="210">
        <v>0</v>
      </c>
      <c r="D20" s="210">
        <v>0</v>
      </c>
      <c r="E20" s="38">
        <v>0</v>
      </c>
      <c r="F20" s="428" t="s">
        <v>610</v>
      </c>
    </row>
    <row r="21" spans="1:6" s="332" customFormat="1" ht="12" customHeight="1">
      <c r="A21" s="355" t="s">
        <v>69</v>
      </c>
      <c r="B21" s="133" t="s">
        <v>491</v>
      </c>
      <c r="C21" s="210">
        <v>0</v>
      </c>
      <c r="D21" s="210">
        <v>0</v>
      </c>
      <c r="E21" s="38">
        <v>0</v>
      </c>
      <c r="F21" s="428" t="s">
        <v>611</v>
      </c>
    </row>
    <row r="22" spans="1:6" s="332" customFormat="1" ht="12" customHeight="1">
      <c r="A22" s="355" t="s">
        <v>70</v>
      </c>
      <c r="B22" s="133" t="s">
        <v>492</v>
      </c>
      <c r="C22" s="210">
        <v>1335</v>
      </c>
      <c r="D22" s="210">
        <v>2930</v>
      </c>
      <c r="E22" s="38">
        <v>3115</v>
      </c>
      <c r="F22" s="428" t="s">
        <v>612</v>
      </c>
    </row>
    <row r="23" spans="1:6" s="332" customFormat="1" ht="12" customHeight="1" thickBot="1">
      <c r="A23" s="355" t="s">
        <v>71</v>
      </c>
      <c r="B23" s="133" t="s">
        <v>589</v>
      </c>
      <c r="C23" s="210">
        <v>0</v>
      </c>
      <c r="D23" s="210">
        <v>0</v>
      </c>
      <c r="E23" s="38">
        <v>0</v>
      </c>
      <c r="F23" s="428" t="s">
        <v>613</v>
      </c>
    </row>
    <row r="24" spans="1:6" s="332" customFormat="1" ht="12" customHeight="1" thickBot="1">
      <c r="A24" s="342" t="s">
        <v>6</v>
      </c>
      <c r="B24" s="153" t="s">
        <v>100</v>
      </c>
      <c r="C24" s="14">
        <v>2354</v>
      </c>
      <c r="D24" s="14">
        <v>2354</v>
      </c>
      <c r="E24" s="348">
        <v>3249</v>
      </c>
      <c r="F24" s="428" t="s">
        <v>614</v>
      </c>
    </row>
    <row r="25" spans="1:6" s="332" customFormat="1" ht="12" customHeight="1" thickBot="1">
      <c r="A25" s="342" t="s">
        <v>7</v>
      </c>
      <c r="B25" s="153" t="s">
        <v>493</v>
      </c>
      <c r="C25" s="213">
        <v>0</v>
      </c>
      <c r="D25" s="213">
        <v>0</v>
      </c>
      <c r="E25" s="349">
        <v>0</v>
      </c>
      <c r="F25" s="428" t="s">
        <v>615</v>
      </c>
    </row>
    <row r="26" spans="1:6" s="332" customFormat="1" ht="12" customHeight="1">
      <c r="A26" s="356" t="s">
        <v>256</v>
      </c>
      <c r="B26" s="357" t="s">
        <v>491</v>
      </c>
      <c r="C26" s="28">
        <v>0</v>
      </c>
      <c r="D26" s="28">
        <v>0</v>
      </c>
      <c r="E26" s="336">
        <v>0</v>
      </c>
      <c r="F26" s="428" t="s">
        <v>616</v>
      </c>
    </row>
    <row r="27" spans="1:6" s="332" customFormat="1" ht="12" customHeight="1">
      <c r="A27" s="356" t="s">
        <v>262</v>
      </c>
      <c r="B27" s="358" t="s">
        <v>494</v>
      </c>
      <c r="C27" s="214">
        <v>0</v>
      </c>
      <c r="D27" s="214">
        <v>0</v>
      </c>
      <c r="E27" s="335">
        <v>0</v>
      </c>
      <c r="F27" s="428" t="s">
        <v>617</v>
      </c>
    </row>
    <row r="28" spans="1:6" s="332" customFormat="1" ht="12" customHeight="1" thickBot="1">
      <c r="A28" s="355" t="s">
        <v>264</v>
      </c>
      <c r="B28" s="359" t="s">
        <v>590</v>
      </c>
      <c r="C28" s="339">
        <v>0</v>
      </c>
      <c r="D28" s="339">
        <v>0</v>
      </c>
      <c r="E28" s="334">
        <v>0</v>
      </c>
      <c r="F28" s="428" t="s">
        <v>618</v>
      </c>
    </row>
    <row r="29" spans="1:6" s="332" customFormat="1" ht="12" customHeight="1" thickBot="1">
      <c r="A29" s="342" t="s">
        <v>8</v>
      </c>
      <c r="B29" s="153" t="s">
        <v>495</v>
      </c>
      <c r="C29" s="213">
        <v>0</v>
      </c>
      <c r="D29" s="213">
        <v>0</v>
      </c>
      <c r="E29" s="349">
        <v>0</v>
      </c>
      <c r="F29" s="428" t="s">
        <v>619</v>
      </c>
    </row>
    <row r="30" spans="1:6" s="332" customFormat="1" ht="12" customHeight="1">
      <c r="A30" s="356" t="s">
        <v>55</v>
      </c>
      <c r="B30" s="357" t="s">
        <v>282</v>
      </c>
      <c r="C30" s="28">
        <v>0</v>
      </c>
      <c r="D30" s="28">
        <v>0</v>
      </c>
      <c r="E30" s="336">
        <v>0</v>
      </c>
      <c r="F30" s="428" t="s">
        <v>620</v>
      </c>
    </row>
    <row r="31" spans="1:6" s="332" customFormat="1" ht="12" customHeight="1">
      <c r="A31" s="356" t="s">
        <v>56</v>
      </c>
      <c r="B31" s="358" t="s">
        <v>283</v>
      </c>
      <c r="C31" s="214">
        <v>0</v>
      </c>
      <c r="D31" s="214">
        <v>0</v>
      </c>
      <c r="E31" s="335">
        <v>0</v>
      </c>
      <c r="F31" s="428" t="s">
        <v>621</v>
      </c>
    </row>
    <row r="32" spans="1:6" s="332" customFormat="1" ht="12" customHeight="1" thickBot="1">
      <c r="A32" s="355" t="s">
        <v>57</v>
      </c>
      <c r="B32" s="341" t="s">
        <v>285</v>
      </c>
      <c r="C32" s="339">
        <v>0</v>
      </c>
      <c r="D32" s="339">
        <v>0</v>
      </c>
      <c r="E32" s="334">
        <v>0</v>
      </c>
      <c r="F32" s="428" t="s">
        <v>622</v>
      </c>
    </row>
    <row r="33" spans="1:6" s="332" customFormat="1" ht="12" customHeight="1" thickBot="1">
      <c r="A33" s="342" t="s">
        <v>9</v>
      </c>
      <c r="B33" s="153" t="s">
        <v>410</v>
      </c>
      <c r="C33" s="14">
        <v>0</v>
      </c>
      <c r="D33" s="14">
        <v>152</v>
      </c>
      <c r="E33" s="348">
        <v>152</v>
      </c>
      <c r="F33" s="428" t="s">
        <v>623</v>
      </c>
    </row>
    <row r="34" spans="1:6" s="305" customFormat="1" ht="12" customHeight="1" thickBot="1">
      <c r="A34" s="342" t="s">
        <v>10</v>
      </c>
      <c r="B34" s="153" t="s">
        <v>496</v>
      </c>
      <c r="C34" s="14">
        <v>0</v>
      </c>
      <c r="D34" s="14">
        <v>744</v>
      </c>
      <c r="E34" s="348">
        <v>744</v>
      </c>
      <c r="F34" s="428" t="s">
        <v>624</v>
      </c>
    </row>
    <row r="35" spans="1:6" s="305" customFormat="1" ht="12" customHeight="1" thickBot="1">
      <c r="A35" s="279" t="s">
        <v>11</v>
      </c>
      <c r="B35" s="153" t="s">
        <v>591</v>
      </c>
      <c r="C35" s="213">
        <v>4549</v>
      </c>
      <c r="D35" s="213">
        <v>7040</v>
      </c>
      <c r="E35" s="349">
        <v>7800</v>
      </c>
      <c r="F35" s="428" t="s">
        <v>625</v>
      </c>
    </row>
    <row r="36" spans="1:6" s="305" customFormat="1" ht="12" customHeight="1" thickBot="1">
      <c r="A36" s="344" t="s">
        <v>12</v>
      </c>
      <c r="B36" s="153" t="s">
        <v>498</v>
      </c>
      <c r="C36" s="213">
        <v>8000</v>
      </c>
      <c r="D36" s="213">
        <v>10086</v>
      </c>
      <c r="E36" s="349">
        <v>6151</v>
      </c>
      <c r="F36" s="428" t="s">
        <v>626</v>
      </c>
    </row>
    <row r="37" spans="1:6" s="305" customFormat="1" ht="12" customHeight="1">
      <c r="A37" s="356" t="s">
        <v>499</v>
      </c>
      <c r="B37" s="357" t="s">
        <v>140</v>
      </c>
      <c r="C37" s="28">
        <v>8000</v>
      </c>
      <c r="D37" s="28">
        <v>10086</v>
      </c>
      <c r="E37" s="336">
        <v>6151</v>
      </c>
      <c r="F37" s="428" t="s">
        <v>627</v>
      </c>
    </row>
    <row r="38" spans="1:6" s="332" customFormat="1" ht="12" customHeight="1">
      <c r="A38" s="356" t="s">
        <v>500</v>
      </c>
      <c r="B38" s="358" t="s">
        <v>0</v>
      </c>
      <c r="C38" s="214">
        <v>0</v>
      </c>
      <c r="D38" s="214">
        <v>0</v>
      </c>
      <c r="E38" s="335">
        <v>0</v>
      </c>
      <c r="F38" s="428" t="s">
        <v>628</v>
      </c>
    </row>
    <row r="39" spans="1:6" s="332" customFormat="1" ht="12" customHeight="1" thickBot="1">
      <c r="A39" s="355" t="s">
        <v>501</v>
      </c>
      <c r="B39" s="341" t="s">
        <v>502</v>
      </c>
      <c r="C39" s="339">
        <v>0</v>
      </c>
      <c r="D39" s="339">
        <v>0</v>
      </c>
      <c r="E39" s="334">
        <v>0</v>
      </c>
      <c r="F39" s="428" t="s">
        <v>629</v>
      </c>
    </row>
    <row r="40" spans="1:6" s="332" customFormat="1" ht="15" customHeight="1" thickBot="1">
      <c r="A40" s="344" t="s">
        <v>13</v>
      </c>
      <c r="B40" s="345" t="s">
        <v>503</v>
      </c>
      <c r="C40" s="32">
        <v>0</v>
      </c>
      <c r="D40" s="32">
        <v>0</v>
      </c>
      <c r="E40" s="350">
        <v>0</v>
      </c>
      <c r="F40" s="428" t="s">
        <v>630</v>
      </c>
    </row>
    <row r="41" spans="1:6" s="332" customFormat="1" ht="15" customHeight="1">
      <c r="A41" s="287"/>
      <c r="B41" s="288"/>
      <c r="C41" s="303"/>
      <c r="D41" s="303"/>
      <c r="E41" s="303"/>
      <c r="F41" s="428"/>
    </row>
    <row r="42" spans="1:6" ht="16.5" thickBot="1">
      <c r="A42" s="289"/>
      <c r="B42" s="290"/>
      <c r="C42" s="304"/>
      <c r="D42" s="304"/>
      <c r="E42" s="304"/>
      <c r="F42" s="428"/>
    </row>
    <row r="43" spans="1:5" s="331" customFormat="1" ht="16.5" customHeight="1" thickBot="1">
      <c r="A43" s="445" t="s">
        <v>41</v>
      </c>
      <c r="B43" s="446"/>
      <c r="C43" s="446"/>
      <c r="D43" s="446"/>
      <c r="E43" s="447"/>
    </row>
    <row r="44" spans="1:6" s="118" customFormat="1" ht="12" customHeight="1" thickBot="1">
      <c r="A44" s="342" t="s">
        <v>4</v>
      </c>
      <c r="B44" s="153" t="s">
        <v>504</v>
      </c>
      <c r="C44" s="213">
        <v>16846</v>
      </c>
      <c r="D44" s="213">
        <v>20478</v>
      </c>
      <c r="E44" s="242">
        <v>17569</v>
      </c>
      <c r="F44" s="428" t="s">
        <v>598</v>
      </c>
    </row>
    <row r="45" spans="1:6" ht="12" customHeight="1">
      <c r="A45" s="355" t="s">
        <v>62</v>
      </c>
      <c r="B45" s="134" t="s">
        <v>34</v>
      </c>
      <c r="C45" s="28">
        <v>4550</v>
      </c>
      <c r="D45" s="28">
        <v>6612</v>
      </c>
      <c r="E45" s="237">
        <v>6612</v>
      </c>
      <c r="F45" s="428" t="s">
        <v>599</v>
      </c>
    </row>
    <row r="46" spans="1:6" ht="12" customHeight="1">
      <c r="A46" s="355" t="s">
        <v>63</v>
      </c>
      <c r="B46" s="133" t="s">
        <v>109</v>
      </c>
      <c r="C46" s="207">
        <v>1117</v>
      </c>
      <c r="D46" s="207">
        <v>1444</v>
      </c>
      <c r="E46" s="238">
        <v>1444</v>
      </c>
      <c r="F46" s="428" t="s">
        <v>600</v>
      </c>
    </row>
    <row r="47" spans="1:6" ht="12" customHeight="1">
      <c r="A47" s="355" t="s">
        <v>64</v>
      </c>
      <c r="B47" s="133" t="s">
        <v>82</v>
      </c>
      <c r="C47" s="207">
        <v>6946</v>
      </c>
      <c r="D47" s="207">
        <v>8079</v>
      </c>
      <c r="E47" s="238">
        <v>6427</v>
      </c>
      <c r="F47" s="428" t="s">
        <v>601</v>
      </c>
    </row>
    <row r="48" spans="1:6" ht="12" customHeight="1">
      <c r="A48" s="355" t="s">
        <v>65</v>
      </c>
      <c r="B48" s="133" t="s">
        <v>110</v>
      </c>
      <c r="C48" s="207">
        <v>2599</v>
      </c>
      <c r="D48" s="207">
        <v>2609</v>
      </c>
      <c r="E48" s="238">
        <v>2189</v>
      </c>
      <c r="F48" s="428" t="s">
        <v>602</v>
      </c>
    </row>
    <row r="49" spans="1:6" ht="12" customHeight="1" thickBot="1">
      <c r="A49" s="355" t="s">
        <v>83</v>
      </c>
      <c r="B49" s="133" t="s">
        <v>111</v>
      </c>
      <c r="C49" s="207">
        <v>1634</v>
      </c>
      <c r="D49" s="207">
        <v>1734</v>
      </c>
      <c r="E49" s="238">
        <v>897</v>
      </c>
      <c r="F49" s="428" t="s">
        <v>603</v>
      </c>
    </row>
    <row r="50" spans="1:6" ht="12" customHeight="1" thickBot="1">
      <c r="A50" s="342" t="s">
        <v>5</v>
      </c>
      <c r="B50" s="153" t="s">
        <v>505</v>
      </c>
      <c r="C50" s="213">
        <v>7078</v>
      </c>
      <c r="D50" s="213">
        <v>6878</v>
      </c>
      <c r="E50" s="242">
        <v>5085</v>
      </c>
      <c r="F50" s="428" t="s">
        <v>604</v>
      </c>
    </row>
    <row r="51" spans="1:6" s="118" customFormat="1" ht="12" customHeight="1">
      <c r="A51" s="355" t="s">
        <v>68</v>
      </c>
      <c r="B51" s="134" t="s">
        <v>130</v>
      </c>
      <c r="C51" s="28">
        <v>350</v>
      </c>
      <c r="D51" s="28">
        <v>906</v>
      </c>
      <c r="E51" s="237">
        <v>527</v>
      </c>
      <c r="F51" s="428" t="s">
        <v>605</v>
      </c>
    </row>
    <row r="52" spans="1:6" ht="12" customHeight="1">
      <c r="A52" s="355" t="s">
        <v>69</v>
      </c>
      <c r="B52" s="133" t="s">
        <v>113</v>
      </c>
      <c r="C52" s="207">
        <v>6728</v>
      </c>
      <c r="D52" s="207">
        <v>5972</v>
      </c>
      <c r="E52" s="238">
        <v>4558</v>
      </c>
      <c r="F52" s="428" t="s">
        <v>606</v>
      </c>
    </row>
    <row r="53" spans="1:6" ht="12" customHeight="1">
      <c r="A53" s="355" t="s">
        <v>70</v>
      </c>
      <c r="B53" s="133" t="s">
        <v>42</v>
      </c>
      <c r="C53" s="207">
        <v>0</v>
      </c>
      <c r="D53" s="207">
        <v>0</v>
      </c>
      <c r="E53" s="238">
        <v>0</v>
      </c>
      <c r="F53" s="428" t="s">
        <v>607</v>
      </c>
    </row>
    <row r="54" spans="1:6" ht="12" customHeight="1" thickBot="1">
      <c r="A54" s="355" t="s">
        <v>71</v>
      </c>
      <c r="B54" s="133" t="s">
        <v>592</v>
      </c>
      <c r="C54" s="207">
        <v>0</v>
      </c>
      <c r="D54" s="207">
        <v>0</v>
      </c>
      <c r="E54" s="238">
        <v>0</v>
      </c>
      <c r="F54" s="428" t="s">
        <v>608</v>
      </c>
    </row>
    <row r="55" spans="1:6" ht="12" customHeight="1" thickBot="1">
      <c r="A55" s="342" t="s">
        <v>6</v>
      </c>
      <c r="B55" s="346" t="s">
        <v>506</v>
      </c>
      <c r="C55" s="213">
        <v>23924</v>
      </c>
      <c r="D55" s="213">
        <v>27356</v>
      </c>
      <c r="E55" s="242">
        <v>22654</v>
      </c>
      <c r="F55" s="428" t="s">
        <v>609</v>
      </c>
    </row>
    <row r="56" spans="3:6" ht="16.5" thickBot="1">
      <c r="C56" s="351"/>
      <c r="D56" s="351"/>
      <c r="E56" s="351"/>
      <c r="F56" s="428"/>
    </row>
    <row r="57" spans="1:6" ht="15" customHeight="1" thickBot="1">
      <c r="A57" s="291" t="s">
        <v>586</v>
      </c>
      <c r="B57" s="292"/>
      <c r="C57" s="36"/>
      <c r="D57" s="36"/>
      <c r="E57" s="340"/>
      <c r="F57" s="428"/>
    </row>
    <row r="58" spans="1:6" ht="14.25" customHeight="1" thickBot="1">
      <c r="A58" s="291" t="s">
        <v>125</v>
      </c>
      <c r="B58" s="292"/>
      <c r="C58" s="36"/>
      <c r="D58" s="36"/>
      <c r="E58" s="340"/>
      <c r="F58" s="428"/>
    </row>
    <row r="59" ht="15.75">
      <c r="F59" s="428"/>
    </row>
    <row r="60" ht="15.75">
      <c r="F60" s="428"/>
    </row>
    <row r="61" ht="15.75">
      <c r="F61" s="428"/>
    </row>
    <row r="62" ht="15.75">
      <c r="F62" s="428"/>
    </row>
    <row r="63" ht="15.75">
      <c r="F63" s="428"/>
    </row>
    <row r="64" ht="15.75">
      <c r="F64" s="428"/>
    </row>
    <row r="65" ht="15.75">
      <c r="F65" s="428"/>
    </row>
    <row r="66" ht="15.75">
      <c r="F66" s="428"/>
    </row>
    <row r="67" ht="15.75">
      <c r="F67" s="428"/>
    </row>
    <row r="68" ht="15.75">
      <c r="F68" s="428"/>
    </row>
    <row r="69" ht="15.75">
      <c r="F69" s="428"/>
    </row>
    <row r="70" ht="15.75">
      <c r="F70" s="428"/>
    </row>
    <row r="71" ht="15.75">
      <c r="F71" s="428"/>
    </row>
    <row r="72" ht="15.75">
      <c r="F72" s="428"/>
    </row>
    <row r="73" ht="15.75">
      <c r="F73" s="428"/>
    </row>
    <row r="74" ht="15.75">
      <c r="F74" s="428"/>
    </row>
    <row r="75" ht="15.75">
      <c r="F75" s="428"/>
    </row>
    <row r="76" ht="15.75">
      <c r="F76" s="428"/>
    </row>
    <row r="77" ht="15.75">
      <c r="F77" s="428"/>
    </row>
    <row r="78" ht="15.75">
      <c r="F78" s="428"/>
    </row>
    <row r="79" ht="15.75">
      <c r="F79" s="428"/>
    </row>
    <row r="80" ht="15.75">
      <c r="F80" s="428"/>
    </row>
    <row r="81" ht="15.75">
      <c r="F81" s="428"/>
    </row>
    <row r="82" ht="15.75">
      <c r="F82" s="428"/>
    </row>
    <row r="83" ht="15.75">
      <c r="F83" s="428"/>
    </row>
    <row r="84" ht="15.75">
      <c r="F84" s="428"/>
    </row>
    <row r="85" ht="15.75">
      <c r="F85" s="428"/>
    </row>
    <row r="86" ht="15.75">
      <c r="F86" s="428"/>
    </row>
    <row r="87" ht="15.75">
      <c r="F87" s="428"/>
    </row>
    <row r="88" ht="15">
      <c r="F88" s="429"/>
    </row>
    <row r="90" ht="15.75">
      <c r="F90" s="428"/>
    </row>
    <row r="91" ht="12.75">
      <c r="F91" s="430"/>
    </row>
    <row r="92" ht="12.75">
      <c r="F92" s="430"/>
    </row>
    <row r="93" ht="12.75">
      <c r="F93" s="430"/>
    </row>
    <row r="94" ht="12.75">
      <c r="F94" s="430"/>
    </row>
    <row r="95" ht="12.75">
      <c r="F95" s="430"/>
    </row>
    <row r="96" ht="12.75">
      <c r="F96" s="430"/>
    </row>
    <row r="97" ht="12.75">
      <c r="F97" s="430"/>
    </row>
    <row r="98" ht="12.75">
      <c r="F98" s="430"/>
    </row>
    <row r="99" ht="12.75">
      <c r="F99" s="430"/>
    </row>
    <row r="100" ht="12.75">
      <c r="F100" s="430"/>
    </row>
    <row r="101" ht="12.75">
      <c r="F101" s="430"/>
    </row>
    <row r="102" ht="12.75">
      <c r="F102" s="430"/>
    </row>
    <row r="103" ht="12.75">
      <c r="F103" s="430"/>
    </row>
    <row r="104" ht="12.75">
      <c r="F104" s="430"/>
    </row>
    <row r="105" ht="12.75">
      <c r="F105" s="430"/>
    </row>
    <row r="106" ht="12.75">
      <c r="F106" s="430"/>
    </row>
    <row r="107" ht="12.75">
      <c r="F107" s="430"/>
    </row>
    <row r="108" ht="12.75">
      <c r="F108" s="430"/>
    </row>
    <row r="109" ht="12.75">
      <c r="F109" s="430"/>
    </row>
    <row r="110" ht="12.75">
      <c r="F110" s="430"/>
    </row>
    <row r="111" ht="12.75">
      <c r="F111" s="430"/>
    </row>
    <row r="112" ht="12.75">
      <c r="F112" s="430"/>
    </row>
    <row r="113" ht="12.75">
      <c r="F113" s="430"/>
    </row>
    <row r="114" ht="12.75">
      <c r="F114" s="430"/>
    </row>
    <row r="115" ht="12.75">
      <c r="F115" s="430"/>
    </row>
    <row r="116" ht="12.75">
      <c r="F116" s="430"/>
    </row>
    <row r="117" ht="12.75">
      <c r="F117" s="430"/>
    </row>
    <row r="118" ht="12.75">
      <c r="F118" s="430"/>
    </row>
    <row r="119" ht="12.75">
      <c r="F119" s="430"/>
    </row>
    <row r="120" ht="12.75">
      <c r="F120" s="430"/>
    </row>
    <row r="121" ht="12.75">
      <c r="F121" s="430"/>
    </row>
    <row r="122" ht="12.75">
      <c r="F122" s="430"/>
    </row>
    <row r="123" ht="12.75">
      <c r="F123" s="430"/>
    </row>
    <row r="124" ht="12.75">
      <c r="F124" s="430"/>
    </row>
    <row r="125" ht="12.75">
      <c r="F125" s="430"/>
    </row>
    <row r="126" ht="12.75">
      <c r="F126" s="430"/>
    </row>
    <row r="127" ht="12.75">
      <c r="F127" s="430"/>
    </row>
    <row r="128" ht="12.75">
      <c r="F128" s="430"/>
    </row>
    <row r="129" ht="12.75">
      <c r="F129" s="430"/>
    </row>
    <row r="130" ht="12.75">
      <c r="F130" s="430"/>
    </row>
    <row r="131" ht="12.75">
      <c r="F131" s="430"/>
    </row>
    <row r="132" ht="12.75">
      <c r="F132" s="430"/>
    </row>
    <row r="133" ht="12.75">
      <c r="F133" s="430"/>
    </row>
    <row r="134" ht="12.75">
      <c r="F134" s="430"/>
    </row>
    <row r="135" ht="12.75">
      <c r="F135" s="430"/>
    </row>
    <row r="136" ht="12.75">
      <c r="F136" s="430"/>
    </row>
    <row r="137" ht="12.75">
      <c r="F137" s="430"/>
    </row>
    <row r="138" ht="12.75">
      <c r="F138" s="430"/>
    </row>
    <row r="139" ht="12.75">
      <c r="F139" s="430"/>
    </row>
    <row r="140" ht="12.75">
      <c r="F140" s="430"/>
    </row>
    <row r="141" ht="12.75">
      <c r="F141" s="430"/>
    </row>
    <row r="142" ht="12.75">
      <c r="F142" s="430"/>
    </row>
    <row r="143" ht="12.75">
      <c r="F143" s="430"/>
    </row>
    <row r="144" ht="12.75">
      <c r="F144" s="430"/>
    </row>
    <row r="145" ht="12.75">
      <c r="F145" s="430"/>
    </row>
    <row r="146" ht="12.75">
      <c r="F146" s="430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2015-06-10T16:01:53Z</cp:lastPrinted>
  <dcterms:created xsi:type="dcterms:W3CDTF">2015-04-10T06:03:44Z</dcterms:created>
  <dcterms:modified xsi:type="dcterms:W3CDTF">2015-06-10T16:08:32Z</dcterms:modified>
  <cp:category/>
  <cp:version/>
  <cp:contentType/>
  <cp:contentStatus/>
</cp:coreProperties>
</file>