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33" activeTab="42"/>
  </bookViews>
  <sheets>
    <sheet name="ÖSSZEFÜGGÉSEK" sheetId="1" r:id="rId1"/>
    <sheet name="1.1.sz.mell." sheetId="2" r:id="rId2"/>
    <sheet name="1.2.sz.mell. 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üres" sheetId="15" r:id="rId15"/>
    <sheet name="üres 2 " sheetId="16" r:id="rId16"/>
    <sheet name="9.1 sz. Önkormányzatok elszám." sheetId="17" r:id="rId17"/>
    <sheet name="9.2.sz. önkorm.igazgatás" sheetId="18" r:id="rId18"/>
    <sheet name="üres 3" sheetId="19" r:id="rId19"/>
    <sheet name="9.3.sz. Nem lakóingatlan b" sheetId="20" r:id="rId20"/>
    <sheet name="9.4. sz. zöldterület kezelés" sheetId="21" r:id="rId21"/>
    <sheet name="9.5. sz. közutak hídak üzem.fen" sheetId="22" r:id="rId22"/>
    <sheet name="9.6 sz. Város és községgazd." sheetId="23" r:id="rId23"/>
    <sheet name="9.7. sz.Közvilágítás" sheetId="24" r:id="rId24"/>
    <sheet name="9.8. sz. Temető fenntartás" sheetId="25" r:id="rId25"/>
    <sheet name="9.9. sz. Szennyvízgyűjtés" sheetId="26" r:id="rId26"/>
    <sheet name="9.10. sz.közfoglalkoztatás" sheetId="27" r:id="rId27"/>
    <sheet name="üres4" sheetId="28" r:id="rId28"/>
    <sheet name=" 9.11.falugondnoki Szolgálat" sheetId="29" r:id="rId29"/>
    <sheet name="9.12. sz. Családsegítés" sheetId="30" r:id="rId30"/>
    <sheet name="9.13. sz. Óvoda támogatás" sheetId="31" r:id="rId31"/>
    <sheet name="9.14. sz. Konyha támogatás" sheetId="32" r:id="rId32"/>
    <sheet name="9.15 sz. Háziorvos" sheetId="33" r:id="rId33"/>
    <sheet name="9.16. sz. Fogorvos" sheetId="34" r:id="rId34"/>
    <sheet name="   9.17.Könyvtári szolgáltatás" sheetId="35" r:id="rId35"/>
    <sheet name="9.18. sz.Közművelődés" sheetId="36" r:id="rId36"/>
    <sheet name="üres5" sheetId="37" r:id="rId37"/>
    <sheet name="üres6" sheetId="38" r:id="rId38"/>
    <sheet name="üres7" sheetId="39" r:id="rId39"/>
    <sheet name="üres8" sheetId="40" r:id="rId40"/>
    <sheet name="10.mell" sheetId="41" r:id="rId41"/>
    <sheet name="11. mell" sheetId="42" r:id="rId42"/>
    <sheet name="12. mell" sheetId="43" r:id="rId43"/>
    <sheet name="13. mell" sheetId="44" r:id="rId44"/>
    <sheet name="14. mell." sheetId="45" r:id="rId45"/>
    <sheet name="15. mell" sheetId="46" r:id="rId46"/>
    <sheet name="Munka1" sheetId="47" r:id="rId47"/>
  </sheets>
  <definedNames>
    <definedName name="_xlnm.Print_Titles" localSheetId="34">'   9.17.Könyvtári szolgáltatás'!$1:$6</definedName>
    <definedName name="_xlnm.Print_Titles" localSheetId="28">' 9.11.falugondnoki Szolgálat'!$1:$6</definedName>
    <definedName name="_xlnm.Print_Titles" localSheetId="16">'9.1 sz. Önkormányzatok elszám.'!$1:$6</definedName>
    <definedName name="_xlnm.Print_Titles" localSheetId="26">'9.10. sz.közfoglalkoztatás'!$1:$6</definedName>
    <definedName name="_xlnm.Print_Titles" localSheetId="29">'9.12. sz. Családsegítés'!$1:$6</definedName>
    <definedName name="_xlnm.Print_Titles" localSheetId="30">'9.13. sz. Óvoda támogatás'!$1:$6</definedName>
    <definedName name="_xlnm.Print_Titles" localSheetId="31">'9.14. sz. Konyha támogatás'!$1:$6</definedName>
    <definedName name="_xlnm.Print_Titles" localSheetId="32">'9.15 sz. Háziorvos'!$1:$6</definedName>
    <definedName name="_xlnm.Print_Titles" localSheetId="33">'9.16. sz. Fogorvos'!$1:$6</definedName>
    <definedName name="_xlnm.Print_Titles" localSheetId="35">'9.18. sz.Közművelődés'!$1:$6</definedName>
    <definedName name="_xlnm.Print_Titles" localSheetId="17">'9.2.sz. önkorm.igazgatás'!$1:$6</definedName>
    <definedName name="_xlnm.Print_Titles" localSheetId="19">'9.3.sz. Nem lakóingatlan b'!$1:$6</definedName>
    <definedName name="_xlnm.Print_Titles" localSheetId="20">'9.4. sz. zöldterület kezelés'!$1:$6</definedName>
    <definedName name="_xlnm.Print_Titles" localSheetId="21">'9.5. sz. közutak hídak üzem.fen'!$1:$6</definedName>
    <definedName name="_xlnm.Print_Titles" localSheetId="22">'9.6 sz. Város és községgazd.'!$1:$6</definedName>
    <definedName name="_xlnm.Print_Titles" localSheetId="23">'9.7. sz.Közvilágítás'!$1:$6</definedName>
    <definedName name="_xlnm.Print_Titles" localSheetId="24">'9.8. sz. Temető fenntartás'!$1:$6</definedName>
    <definedName name="_xlnm.Print_Titles" localSheetId="25">'9.9. sz. Szennyvízgyűjtés'!$1:$6</definedName>
    <definedName name="_xlnm.Print_Titles" localSheetId="14">'üres'!$1:$6</definedName>
    <definedName name="_xlnm.Print_Titles" localSheetId="15">'üres 2 '!$1:$6</definedName>
    <definedName name="_xlnm.Print_Titles" localSheetId="18">'üres 3'!$1:$6</definedName>
    <definedName name="_xlnm.Print_Titles" localSheetId="27">'üres4'!$1:$6</definedName>
    <definedName name="_xlnm.Print_Titles" localSheetId="36">'üres5'!$1:$6</definedName>
    <definedName name="_xlnm.Print_Titles" localSheetId="37">'üres6'!$1:$6</definedName>
    <definedName name="_xlnm.Print_Titles" localSheetId="38">'üres7'!$1:$6</definedName>
    <definedName name="_xlnm.Print_Area" localSheetId="1">'1.1.sz.mell.'!$A$1:$C$142</definedName>
    <definedName name="_xlnm.Print_Area" localSheetId="2">'1.2.sz.mell. '!$A$1:$C$127</definedName>
    <definedName name="_xlnm.Print_Area" localSheetId="3">'1.3.sz.mell.'!$A$1:$C$127</definedName>
    <definedName name="_xlnm.Print_Area" localSheetId="4">'1.4.sz.mell.'!$A$1:$C$127</definedName>
    <definedName name="_xlnm.Print_Area" localSheetId="40">'10.mell'!$A$1:$E$120</definedName>
  </definedNames>
  <calcPr fullCalcOnLoad="1"/>
</workbook>
</file>

<file path=xl/sharedStrings.xml><?xml version="1.0" encoding="utf-8"?>
<sst xmlns="http://schemas.openxmlformats.org/spreadsheetml/2006/main" count="4359" uniqueCount="710">
  <si>
    <t>Felhasználás
2012. XII.31-ig</t>
  </si>
  <si>
    <t xml:space="preserve">
2013. év utáni szükséglet
</t>
  </si>
  <si>
    <t>Beruházási (felhalmozási) kiadások előirányzata beruházásonként</t>
  </si>
  <si>
    <t>Felújítási kiadások előirányzata felújításonként</t>
  </si>
  <si>
    <t>2013. év utáni szükséglet
(6=2 - 4 - 5)</t>
  </si>
  <si>
    <t>2014. után</t>
  </si>
  <si>
    <t>Önkormányzaton kívüli EU-s projektekhez történő hozzájárulás 2013. évi előirányzat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</si>
  <si>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</si>
  <si>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</si>
  <si>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</si>
  <si>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</si>
  <si>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</si>
  <si>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</si>
  <si>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</si>
  <si>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</si>
  <si>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>9. melléklet a ……/2013. (….) önkormányzati rendelethez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</si>
  <si>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</si>
  <si>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</si>
  <si>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</si>
  <si>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</si>
  <si>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</si>
  <si>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</si>
  <si>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</si>
  <si>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</si>
  <si>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</si>
  <si>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</si>
  <si>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</si>
  <si>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</si>
  <si>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</si>
  <si>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</si>
  <si>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</si>
  <si>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</si>
  <si>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</si>
  <si>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</si>
  <si>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</si>
  <si>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</si>
  <si>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9.1. melléklet a ……/2013. (….) önkormányzati rendelethez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</si>
  <si>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</si>
  <si>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</si>
  <si>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</si>
  <si>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</si>
  <si>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</si>
  <si>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</si>
  <si>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</si>
  <si>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</si>
  <si>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</si>
  <si>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</si>
  <si>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</si>
  <si>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</si>
  <si>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</si>
  <si>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</si>
  <si>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</si>
  <si>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</si>
  <si>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</si>
  <si>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</si>
  <si>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</si>
  <si>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10. melléklet a ……/2013. (….) önkormányzati rendelethez</t>
  </si>
  <si>
    <t>Körjegyzőségi Hivatal /vagy/ Közös önkormányzati hivatal</t>
  </si>
  <si>
    <t>V. Finanszírozási bevételek (6.1.+6.2.)</t>
  </si>
  <si>
    <t>VI. Függő, átfutó, kiegyenlítő bevételek</t>
  </si>
  <si>
    <t>IV. Önkormányzati támogatás</t>
  </si>
  <si>
    <t>11. melléklet a ……/2013. (….) önkormányzati rendelethez</t>
  </si>
  <si>
    <t>12. melléklet a ……/2013. (….) önkormányzati rendelethez</t>
  </si>
  <si>
    <t>Adatszolgáltatás 
az elismert tartozásállományról</t>
  </si>
  <si>
    <t>2011. évi tény</t>
  </si>
  <si>
    <t>2012. évi 
várható</t>
  </si>
  <si>
    <t>2013. előtti kifizetés</t>
  </si>
  <si>
    <t>2015. 
után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</si>
  <si>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</si>
  <si>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</si>
  <si>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</si>
  <si>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</si>
  <si>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</si>
  <si>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</si>
  <si>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Előirányzat-felhasználási terv
2013. évre</t>
  </si>
  <si>
    <t>Támogatások , kiegészítések</t>
  </si>
  <si>
    <t>Átvett pénzeszközök  Áh. belülrül</t>
  </si>
  <si>
    <t>Átvett pénzeszközök  Áh. kívülről</t>
  </si>
  <si>
    <t>Felhalmozási bevételek</t>
  </si>
  <si>
    <t>Finanszírozási bevételek</t>
  </si>
  <si>
    <t xml:space="preserve"> Egyéb működési célú kiadások</t>
  </si>
  <si>
    <t>Kölcsön nyújtása</t>
  </si>
  <si>
    <t>Finanszírozási kiadások</t>
  </si>
  <si>
    <t>K I M U T A T Á S
a 2013. évben céljelleggel juttatott támogatásokról</t>
  </si>
  <si>
    <t>A 2013. évi általános működés és ágazati feladatok támogatásának alakulása jogcímenként</t>
  </si>
  <si>
    <t>2013. évi támogatás összesen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</si>
  <si>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</si>
  <si>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</si>
  <si>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</si>
  <si>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</si>
  <si>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</si>
  <si>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</si>
  <si>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</si>
  <si>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</si>
  <si>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</si>
  <si>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</si>
  <si>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</si>
  <si>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</si>
  <si>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</si>
  <si>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</si>
  <si>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</si>
  <si>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</si>
  <si>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</si>
  <si>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</si>
  <si>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</si>
  <si>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</si>
  <si>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</si>
  <si>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</si>
  <si>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</si>
  <si>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</si>
  <si>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</si>
  <si>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</si>
  <si>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</si>
  <si>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</si>
  <si>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</si>
  <si>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</si>
  <si>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</si>
  <si>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</si>
  <si>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</si>
  <si>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</si>
  <si>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</si>
  <si>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</si>
  <si>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</si>
  <si>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</si>
  <si>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</si>
  <si>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</si>
  <si>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</si>
  <si>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</si>
  <si>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 xml:space="preserve">  ………...…………        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</si>
  <si>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</si>
  <si>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</si>
  <si>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</si>
  <si>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</si>
  <si>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</si>
  <si>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</si>
  <si>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</si>
  <si>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</si>
  <si>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</si>
  <si>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</si>
  <si>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</si>
  <si>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</si>
  <si>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</si>
  <si>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</si>
  <si>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</si>
  <si>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</si>
  <si>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</si>
  <si>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</si>
  <si>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</si>
  <si>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</si>
  <si>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</si>
  <si>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</si>
  <si>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</si>
  <si>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</si>
  <si>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</si>
  <si>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</si>
  <si>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</si>
  <si>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</si>
  <si>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</si>
  <si>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</si>
  <si>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</si>
  <si>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</si>
  <si>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</si>
  <si>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</si>
  <si>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</si>
  <si>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</si>
  <si>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</si>
  <si>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</si>
  <si>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</si>
  <si>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</si>
  <si>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</si>
  <si>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</si>
  <si>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</si>
  <si>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</si>
  <si>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</si>
  <si>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</si>
  <si>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</si>
  <si>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</si>
  <si>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</si>
  <si>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</si>
  <si>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</si>
  <si>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</si>
  <si>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</si>
  <si>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</si>
  <si>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</si>
  <si>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</si>
  <si>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</si>
  <si>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</si>
  <si>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</si>
  <si>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</si>
  <si>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</si>
  <si>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</si>
  <si>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</si>
  <si>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</si>
  <si>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</si>
  <si>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</si>
  <si>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</si>
  <si>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</si>
  <si>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</si>
  <si>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</si>
  <si>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</si>
  <si>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</si>
  <si>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</si>
  <si>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</si>
  <si>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</si>
  <si>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</si>
  <si>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</si>
  <si>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</si>
  <si>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</si>
  <si>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</si>
  <si>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</si>
  <si>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</si>
  <si>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</si>
  <si>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</si>
  <si>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</si>
  <si>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</si>
  <si>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</si>
  <si>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</si>
  <si>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</si>
  <si>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</si>
  <si>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</si>
  <si>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</si>
  <si>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</si>
  <si>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</si>
  <si>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</si>
  <si>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</si>
  <si>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</si>
  <si>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</si>
  <si>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</si>
  <si>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</si>
  <si>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</si>
  <si>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</si>
  <si>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</si>
  <si>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</si>
  <si>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</si>
  <si>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</si>
  <si>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</si>
  <si>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</si>
  <si>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</si>
  <si>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</si>
  <si>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Működési célú pénzeszköz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</si>
  <si>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</si>
  <si>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</si>
  <si>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</si>
  <si>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</si>
  <si>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</si>
  <si>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</si>
  <si>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</si>
  <si>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</si>
  <si>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</si>
  <si>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</si>
  <si>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</si>
  <si>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</si>
  <si>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</si>
  <si>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</si>
  <si>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</si>
  <si>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</si>
  <si>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</si>
  <si>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</si>
  <si>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</si>
  <si>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</si>
  <si>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</si>
  <si>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</si>
  <si>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</si>
  <si>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</si>
  <si>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</si>
  <si>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</si>
  <si>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</si>
  <si>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</si>
  <si>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</si>
  <si>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</si>
  <si>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</si>
  <si>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</si>
  <si>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</si>
  <si>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</si>
  <si>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</si>
  <si>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</si>
  <si>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</si>
  <si>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</si>
  <si>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</si>
  <si>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</si>
  <si>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</si>
  <si>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</si>
  <si>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</si>
  <si>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</si>
  <si>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</si>
  <si>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</si>
  <si>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</si>
  <si>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</si>
  <si>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</si>
  <si>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</si>
  <si>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</si>
  <si>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</si>
  <si>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</si>
  <si>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</si>
  <si>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</si>
  <si>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</si>
  <si>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</si>
  <si>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</si>
  <si>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</si>
  <si>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</si>
  <si>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</si>
  <si>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</si>
  <si>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</si>
  <si>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</si>
  <si>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</si>
  <si>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</si>
  <si>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</si>
  <si>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</si>
  <si>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</si>
  <si>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</si>
  <si>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</si>
  <si>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</si>
  <si>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</si>
  <si>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</si>
  <si>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</si>
  <si>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</si>
  <si>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</si>
  <si>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</si>
  <si>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</si>
  <si>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</si>
  <si>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</si>
  <si>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</si>
  <si>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</si>
  <si>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</si>
  <si>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</si>
  <si>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</si>
  <si>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</si>
  <si>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</si>
  <si>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</si>
  <si>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</si>
  <si>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</si>
  <si>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</si>
  <si>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</si>
  <si>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</si>
  <si>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</si>
  <si>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</si>
  <si>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</si>
  <si>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</si>
  <si>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</si>
  <si>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</si>
  <si>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</si>
  <si>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</si>
  <si>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</si>
  <si>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</si>
  <si>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</si>
  <si>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</si>
  <si>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</si>
  <si>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</si>
  <si>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</si>
  <si>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</si>
  <si>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</si>
  <si>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</si>
  <si>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</si>
  <si>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</si>
  <si>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Bevételi jogcímek</t>
  </si>
  <si>
    <t>Kezességvállalással kapcsolatos megtérülés</t>
  </si>
  <si>
    <t>Kamatbevétel</t>
  </si>
  <si>
    <t>MEGNEVEZÉS</t>
  </si>
  <si>
    <t>2014.</t>
  </si>
  <si>
    <t>ÖSSZES KÖTELEZETTSÉG</t>
  </si>
  <si>
    <t>Díjak, pótlékok bírságok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</si>
  <si>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</si>
  <si>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</si>
  <si>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</si>
  <si>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</si>
  <si>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</si>
  <si>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</si>
  <si>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</si>
  <si>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</si>
  <si>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</si>
  <si>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</si>
  <si>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</si>
  <si>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</si>
  <si>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</si>
  <si>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Önkormányzati hivatal</t>
  </si>
  <si>
    <t>----------------------------</t>
  </si>
  <si>
    <t>Költségvetési szerv I.</t>
  </si>
  <si>
    <t>Költségvetési szerv II.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</si>
  <si>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</si>
  <si>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</si>
  <si>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</si>
  <si>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</si>
  <si>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</si>
  <si>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</si>
  <si>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</si>
  <si>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</si>
  <si>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</si>
  <si>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</si>
  <si>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</si>
  <si>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</si>
  <si>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</si>
  <si>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</si>
  <si>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</si>
  <si>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</si>
  <si>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</si>
  <si>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</si>
  <si>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</si>
  <si>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</si>
  <si>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</si>
  <si>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</si>
  <si>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megnevezése</t>
  </si>
  <si>
    <t>7.1</t>
  </si>
  <si>
    <t>V. Költségvetési szervek finanszírozása</t>
  </si>
  <si>
    <t>KIADÁSOK ÖSSZESEN: (6+7)</t>
  </si>
  <si>
    <t>-</t>
  </si>
  <si>
    <t>IV. Közhatalmi bevételek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</si>
  <si>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</si>
  <si>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</si>
  <si>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</si>
  <si>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</si>
  <si>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</si>
  <si>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</si>
  <si>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</si>
  <si>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</si>
  <si>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</si>
  <si>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</si>
  <si>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</si>
  <si>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</si>
  <si>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</si>
  <si>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</si>
  <si>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</si>
  <si>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</si>
  <si>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</si>
  <si>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</si>
  <si>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</si>
  <si>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</si>
  <si>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</si>
  <si>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</si>
  <si>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</si>
  <si>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</si>
  <si>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</si>
  <si>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</si>
  <si>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</si>
  <si>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</si>
  <si>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</si>
  <si>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</si>
  <si>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</si>
  <si>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</si>
  <si>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</si>
  <si>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</si>
  <si>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</si>
  <si>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</si>
  <si>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</si>
  <si>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</si>
  <si>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</si>
  <si>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</si>
  <si>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</si>
  <si>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</si>
  <si>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</si>
  <si>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</si>
  <si>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</si>
  <si>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</si>
  <si>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</si>
  <si>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</si>
  <si>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</si>
  <si>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</si>
  <si>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</si>
  <si>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</si>
  <si>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</si>
  <si>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</si>
  <si>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</si>
  <si>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</si>
  <si>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</si>
  <si>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</si>
  <si>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</si>
  <si>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</si>
  <si>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</si>
  <si>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</si>
  <si>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</si>
  <si>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</si>
  <si>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</si>
  <si>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</si>
  <si>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</si>
  <si>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</si>
  <si>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</si>
  <si>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</si>
  <si>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</si>
  <si>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</si>
  <si>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</si>
  <si>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</si>
  <si>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</si>
  <si>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</si>
  <si>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</si>
  <si>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</si>
  <si>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</si>
  <si>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</si>
  <si>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</si>
  <si>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</si>
  <si>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</si>
  <si>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</si>
  <si>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</si>
  <si>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</si>
  <si>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</si>
  <si>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</si>
  <si>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</si>
  <si>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</si>
  <si>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</si>
  <si>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</si>
  <si>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</si>
  <si>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</si>
  <si>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</si>
  <si>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</si>
  <si>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</si>
  <si>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</si>
  <si>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</si>
  <si>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</si>
  <si>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</si>
  <si>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</si>
  <si>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</si>
  <si>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</si>
  <si>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</si>
  <si>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</si>
  <si>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</si>
  <si>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</si>
  <si>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</si>
  <si>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</si>
  <si>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</si>
  <si>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</si>
  <si>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</si>
  <si>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</si>
  <si>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</si>
  <si>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</si>
  <si>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</si>
  <si>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</si>
  <si>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</si>
  <si>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</si>
  <si>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</si>
  <si>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</si>
  <si>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</si>
  <si>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</si>
  <si>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</si>
  <si>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</si>
  <si>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</si>
  <si>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</si>
  <si>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</si>
  <si>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</si>
  <si>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</si>
  <si>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</si>
  <si>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</si>
  <si>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2015.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</si>
  <si>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</si>
  <si>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</si>
  <si>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</si>
  <si>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</si>
  <si>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</si>
  <si>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</si>
  <si>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</si>
  <si>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</si>
  <si>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</si>
  <si>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</si>
  <si>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</si>
  <si>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</si>
  <si>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</si>
  <si>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</si>
  <si>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</si>
  <si>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</si>
  <si>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</si>
  <si>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</si>
  <si>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</si>
  <si>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</si>
  <si>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</si>
  <si>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</si>
  <si>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</si>
  <si>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</si>
  <si>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</si>
  <si>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</si>
  <si>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</si>
  <si>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</si>
  <si>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>Évek</t>
  </si>
  <si>
    <t>9.2. melléklet a ……/2013. (….) önkormányzati rendelethez</t>
  </si>
  <si>
    <t>......................, 2013. .......................... hó ..... nap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</si>
  <si>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</si>
  <si>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</si>
  <si>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</si>
  <si>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</si>
  <si>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</si>
  <si>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</si>
  <si>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</si>
  <si>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</si>
  <si>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</si>
  <si>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</si>
  <si>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</si>
  <si>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</si>
  <si>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T.vázsony Csatornázásáért Alapítvány müködési támogatása</t>
  </si>
  <si>
    <t>Viziközmű társulati hitel és kamata pénzeszköz átadás</t>
  </si>
  <si>
    <t>Közös intézmények fenntartása</t>
  </si>
  <si>
    <t>Központi orvosi ügyelet hozzájárulás</t>
  </si>
  <si>
    <t>Vp. Megyei Katasztrófavédelem támogatása</t>
  </si>
  <si>
    <t>T.vázsony csatornázásért Alapítvány támogatása</t>
  </si>
  <si>
    <t>Falugondnokok Egyesület támogatása</t>
  </si>
  <si>
    <t>PIK támogatása</t>
  </si>
  <si>
    <t>Cordial Bt. támogatása</t>
  </si>
  <si>
    <t>Társadalmi szociálpolitikai juttatások</t>
  </si>
  <si>
    <t>Átmeneti segély</t>
  </si>
  <si>
    <t>Foglalkoztatást helyettesítő támogatás</t>
  </si>
  <si>
    <t xml:space="preserve">Ápolási díj </t>
  </si>
  <si>
    <t>Közgyógyellátás</t>
  </si>
  <si>
    <t>Temetési segély</t>
  </si>
  <si>
    <t>Lakásfenntartási támogatás</t>
  </si>
  <si>
    <t>Rsz.gyermekvédelmi természetbeni ellátás</t>
  </si>
  <si>
    <t>Bursa Hungarica ösztöndíj</t>
  </si>
  <si>
    <t>Beiskolázási támogatás</t>
  </si>
  <si>
    <t>Születési támogatás</t>
  </si>
  <si>
    <t>Tankönyv füzetcsomag támogatása</t>
  </si>
  <si>
    <t>Óvodások szállítása</t>
  </si>
  <si>
    <t>Lakossági hulladékszállítás támogatása</t>
  </si>
  <si>
    <t>Szociális kölcsön</t>
  </si>
  <si>
    <t>Zöldterületek kezelése</t>
  </si>
  <si>
    <t>Közutak, hídak üzemeltetése, fenntartása</t>
  </si>
  <si>
    <t>Város- és községgazdálkodás</t>
  </si>
  <si>
    <t>Közvilágítás</t>
  </si>
  <si>
    <t>Temető fenntartás</t>
  </si>
  <si>
    <t>Közfoglalkoztatás</t>
  </si>
  <si>
    <t>Civil szervezetek támogatása</t>
  </si>
  <si>
    <t>Falugondnoki  Szolgálat</t>
  </si>
  <si>
    <t>Konyha támogatás</t>
  </si>
  <si>
    <t>Családsegítés támogatása</t>
  </si>
  <si>
    <t>Óvodai nevelés támogatása</t>
  </si>
  <si>
    <t>Háziorvosi Alapellátás támogatása</t>
  </si>
  <si>
    <t>Fogorvosi alapellátás támogatása</t>
  </si>
  <si>
    <t>Önkományzati igazgatás támogatása</t>
  </si>
  <si>
    <t>Önkormányzati igazgatás</t>
  </si>
  <si>
    <t>Szennyvíz gyűjtése kezelése</t>
  </si>
  <si>
    <t>Könyvtári szolgáltatások</t>
  </si>
  <si>
    <t>Közművelődési int., közösségi színterek mük.</t>
  </si>
  <si>
    <t>Nem lakóingatlan bérbeadása,üzemeltetése</t>
  </si>
  <si>
    <t>Önkormányzatok elszámolásai</t>
  </si>
  <si>
    <t>Pénzmaradvány</t>
  </si>
  <si>
    <t>I.a) önkormányzati hivatal működésének támogatása</t>
  </si>
  <si>
    <t>I.bb) közvilágítás fenntartásának támogatása</t>
  </si>
  <si>
    <t>I.bc) köztemető fenntartással kapcsolatos feladatok támogatása</t>
  </si>
  <si>
    <t>I.ba) zöldterület-gazdálkodással kapcs. feladatok</t>
  </si>
  <si>
    <t>I.bd) közutak fenntartásának támogatása</t>
  </si>
  <si>
    <t>I.c) beszámítás-elvárt bevétellel csökkentés</t>
  </si>
  <si>
    <t>I.d) Egyéb kötelező önkormányzati feladatok támogatása</t>
  </si>
  <si>
    <t>III. Települési önkormányzat szociális és gyermekjóléti feladatok ellátása</t>
  </si>
  <si>
    <t>III.e) Falugondnoki szolgálat támogatása</t>
  </si>
  <si>
    <t>IV.d) Települési önkormányzatok kulturális feladatai</t>
  </si>
  <si>
    <t>Külterületi lakosok után kapott állami támogatás</t>
  </si>
  <si>
    <t>Egyéb fejlesztési célú kiadások(viziközmű )</t>
  </si>
  <si>
    <t>Külterületi lakosok utáni támogatás</t>
  </si>
  <si>
    <t>Lakott külterülettel kapcsolatos támogatás</t>
  </si>
  <si>
    <t>Pula Község Önkormányzata saját bevételeinek részletezése az adósságot keletkeztető ügyletből származó tárgyévi fizetési kötelezettség megállapításához</t>
  </si>
  <si>
    <t xml:space="preserve">2.1. melléklet a 2/2013. (III.4.) önkormányzati rendelethez     </t>
  </si>
  <si>
    <t xml:space="preserve">2.2. melléklet a 2/2013. (III.4.) önkormányzati rendelethez     </t>
  </si>
  <si>
    <t>Pula Község Önkormányzat adósságot keletkeztető ügyletekből és kezességvállalásokból fennálló kötelezettségei</t>
  </si>
  <si>
    <t>Tótvázsony és Térsége Csatornű Víziközmű Társulat</t>
  </si>
  <si>
    <t>által felvett hitelből származó kamat fizetési köt.</t>
  </si>
  <si>
    <t>Pula Község Önkormányzat 2013. évi adósságot keletkeztető fejlesztési céljai</t>
  </si>
  <si>
    <t>9.1 melléklet a 2/2013. (III.4.) önkormányzati rendelethez</t>
  </si>
  <si>
    <t>9.2. melléklet a 2/2013. (III.4.) önkormányzati rendelethez</t>
  </si>
  <si>
    <t>Egyéb működési célú kiadások (közös Hivatal fenntartás)</t>
  </si>
  <si>
    <t>9.3. melléklet a 2/2013. (III.4.) önkormányzati rendelethez</t>
  </si>
  <si>
    <t>9.4. melléklet a 2/2013. (III.4.) önkormányzati rendelethez</t>
  </si>
  <si>
    <t>9.5. melléklet a 2/2013. (III.4.) önkormányzati rendelethez</t>
  </si>
  <si>
    <t>9.6. melléklet a 2/2013. (III.4.) önkormányzati rendelethez</t>
  </si>
  <si>
    <t>9.7. melléklet a 2/2013. (III.4.) önkormányzati rendelethez</t>
  </si>
  <si>
    <t>9.8. melléklet a 2/2013. (III.4.) önkormányzati rendelethez</t>
  </si>
  <si>
    <t>9.9. melléklet a 2/2013. (III.4.) önkormányzati rendelethez</t>
  </si>
  <si>
    <t>9.10. melléklet a 2/2013. (III.4.) önkormányzati rendelethez</t>
  </si>
  <si>
    <t>9.11 melléklet a 2/2013. (III.4.) önkormányzati rendelethez</t>
  </si>
  <si>
    <t>9.12 melléklet a 2/2013. (III.4.) önkormányzati rendelethez</t>
  </si>
  <si>
    <t>9.13. melléklet a  2/2013. (III.4.) önkormányzati rendelethez</t>
  </si>
  <si>
    <t>9.14. melléklet a 2/2013. (III.4.) önkormányzati rendelethez</t>
  </si>
  <si>
    <t>9.15  melléklet a 2/2013. (III.4.) önkormányzati rendelethez</t>
  </si>
  <si>
    <t>9.16. melléklet a 2/2013. (III.4.) önkormányzati rendelethez</t>
  </si>
  <si>
    <t>9.17. melléklet a 2/2013. (III.4.) önkormányzati rendelethez</t>
  </si>
  <si>
    <t>Egyéb működési célú kiadások (PIK támogatás)</t>
  </si>
  <si>
    <t>és kezesség vállalás (összes kez.váll. 22100 e Ft</t>
  </si>
  <si>
    <t>9.18. melléklet a 2/2013. (III.4.) önkormányzati rendelethez</t>
  </si>
  <si>
    <t>Szerkezet átalakítási tartalék</t>
  </si>
  <si>
    <t>Egyéb támogatás bérkompenzáció</t>
  </si>
  <si>
    <t>460 maradv.</t>
  </si>
  <si>
    <t>maradv.</t>
  </si>
  <si>
    <t>2012.évi</t>
  </si>
  <si>
    <t>Gyermek étkeztetés rezsi</t>
  </si>
  <si>
    <t>2013. évi I. módosítás 7/2013.(X.3.)</t>
  </si>
  <si>
    <t xml:space="preserve">2013. évi I. módosítás 7/2013.(X.3.) </t>
  </si>
  <si>
    <t>2013. évi I.módosítás 7/2013.(X.3.)</t>
  </si>
  <si>
    <t>I. módosítás 7/2013.(X.3.)Előirányzata</t>
  </si>
  <si>
    <t>Előirányzat mód. 7/2013.(X.3.)</t>
  </si>
  <si>
    <t>I. módosítás 7/2013.(X.3.)</t>
  </si>
  <si>
    <t>I. módosítás 7/2013.(X.3.) Előirányzat</t>
  </si>
  <si>
    <t>I. módosítás 7/2013.(X.3.) Előirányzata</t>
  </si>
  <si>
    <t>I. módosítás 7/2013.(X.3.)  Előirányzata</t>
  </si>
  <si>
    <t>Téli közfogl</t>
  </si>
  <si>
    <t>Kistérségi társulás megszűnési költsége</t>
  </si>
  <si>
    <t>Lakossági tüzifa támogatás</t>
  </si>
  <si>
    <t xml:space="preserve">2013. évi II. módosítás 11/2013.(XII.31.) </t>
  </si>
  <si>
    <t>2013. évi I. módosítás 7/203.(X.3.)</t>
  </si>
  <si>
    <t>2013. évi II. módosítás 11/2013.(XII.31.)</t>
  </si>
  <si>
    <t xml:space="preserve">2013. évi II. módosítás 7/2013.(X.3.) </t>
  </si>
  <si>
    <t>2013. évi II. módosítás 11/2013.(XII.31.9</t>
  </si>
  <si>
    <t xml:space="preserve">2013. évi II.módosítás 11/2013.(XII.31.) </t>
  </si>
  <si>
    <t xml:space="preserve">2013. évi II.módosítás 11/2013.(XII.31.9 </t>
  </si>
  <si>
    <t xml:space="preserve">II. módosítás 11/2013.(XII.31.9 </t>
  </si>
  <si>
    <t>II.módosítás 11/2013.(XII.31.9</t>
  </si>
  <si>
    <t>II. módosítás 11/2013.(XII.31.)</t>
  </si>
  <si>
    <t>II. módosított Előirányzat 11/2013.(XII.31.)</t>
  </si>
  <si>
    <t>I.módosítás 7/2013.(X.3.)</t>
  </si>
  <si>
    <t>II.módosítás 11/2013.(XII.31.)</t>
  </si>
  <si>
    <t>2013. évi III. módosítás .</t>
  </si>
  <si>
    <t>2013. évi III.módosítás</t>
  </si>
  <si>
    <t xml:space="preserve">2013. évi IIImódosítás </t>
  </si>
  <si>
    <t xml:space="preserve">III. módosítás </t>
  </si>
  <si>
    <t>III.módosítás.</t>
  </si>
  <si>
    <t xml:space="preserve">III.módosítás </t>
  </si>
  <si>
    <t xml:space="preserve">III.módosítás  </t>
  </si>
  <si>
    <t>2013. évi III. módosítás</t>
  </si>
  <si>
    <t xml:space="preserve">2013. évi III. módosítás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</si>
</sst>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7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</cellStyleXfs>
  <cellXfs count="769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0" fontId="17" fillId="0" borderId="16" xfId="58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8" fillId="0" borderId="25" xfId="58" applyFont="1" applyFill="1" applyBorder="1" applyAlignment="1" applyProtection="1">
      <alignment horizontal="left" vertical="center" wrapText="1" inden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horizontal="left" vertical="center" indent="1"/>
      <protection locked="0"/>
    </xf>
    <xf numFmtId="3" fontId="17" fillId="0" borderId="31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8" xfId="0" applyNumberFormat="1" applyFont="1" applyBorder="1" applyAlignment="1" applyProtection="1">
      <alignment horizontal="right" vertical="center" indent="1"/>
      <protection locked="0"/>
    </xf>
    <xf numFmtId="0" fontId="17" fillId="0" borderId="16" xfId="0" applyFont="1" applyBorder="1" applyAlignment="1" applyProtection="1">
      <alignment horizontal="left" vertical="center" indent="1"/>
      <protection locked="0"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7" fillId="0" borderId="25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2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3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4" xfId="0" applyNumberFormat="1" applyFont="1" applyFill="1" applyBorder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24" xfId="0" applyNumberFormat="1" applyFont="1" applyFill="1" applyBorder="1" applyAlignment="1" applyProtection="1">
      <alignment vertical="center" wrapText="1"/>
      <protection locked="0"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8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9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8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1" xfId="0" applyFont="1" applyFill="1" applyBorder="1" applyAlignment="1" applyProtection="1">
      <alignment vertical="center" wrapTex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8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0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4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21" xfId="0" applyNumberFormat="1" applyFont="1" applyFill="1" applyBorder="1" applyAlignment="1" applyProtection="1">
      <alignment vertical="center"/>
      <protection locked="0"/>
    </xf>
    <xf numFmtId="3" fontId="17" fillId="0" borderId="16" xfId="0" applyNumberFormat="1" applyFont="1" applyFill="1" applyBorder="1" applyAlignment="1" applyProtection="1">
      <alignment vertical="center"/>
      <protection locked="0"/>
    </xf>
    <xf numFmtId="49" fontId="17" fillId="0" borderId="18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0" fontId="7" fillId="0" borderId="27" xfId="59" applyFont="1" applyFill="1" applyBorder="1" applyAlignment="1" applyProtection="1">
      <alignment horizontal="center" vertical="center"/>
      <protection/>
    </xf>
    <xf numFmtId="0" fontId="7" fillId="0" borderId="43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4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0" fontId="17" fillId="0" borderId="10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8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3" xfId="59" applyNumberFormat="1" applyFont="1" applyFill="1" applyBorder="1" applyAlignment="1" applyProtection="1">
      <alignment vertical="center"/>
      <protection locked="0"/>
    </xf>
    <xf numFmtId="164" fontId="17" fillId="0" borderId="40" xfId="59" applyNumberFormat="1" applyFont="1" applyFill="1" applyBorder="1" applyAlignment="1" applyProtection="1">
      <alignment vertical="center"/>
      <protection/>
    </xf>
    <xf numFmtId="164" fontId="15" fillId="0" borderId="25" xfId="59" applyNumberFormat="1" applyFont="1" applyFill="1" applyBorder="1" applyAlignment="1" applyProtection="1">
      <alignment vertical="center"/>
      <protection/>
    </xf>
    <xf numFmtId="164" fontId="15" fillId="0" borderId="32" xfId="59" applyNumberFormat="1" applyFont="1" applyFill="1" applyBorder="1" applyAlignment="1" applyProtection="1">
      <alignment vertical="center"/>
      <protection/>
    </xf>
    <xf numFmtId="0" fontId="17" fillId="0" borderId="20" xfId="59" applyFont="1" applyFill="1" applyBorder="1" applyAlignment="1" applyProtection="1">
      <alignment horizontal="left" vertical="center" indent="1"/>
      <protection/>
    </xf>
    <xf numFmtId="0" fontId="15" fillId="0" borderId="24" xfId="59" applyFont="1" applyFill="1" applyBorder="1" applyAlignment="1" applyProtection="1">
      <alignment horizontal="left" vertical="center" indent="1"/>
      <protection/>
    </xf>
    <xf numFmtId="164" fontId="15" fillId="0" borderId="25" xfId="59" applyNumberFormat="1" applyFont="1" applyFill="1" applyBorder="1" applyProtection="1">
      <alignment/>
      <protection/>
    </xf>
    <xf numFmtId="164" fontId="15" fillId="0" borderId="32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0" fontId="21" fillId="0" borderId="46" xfId="0" applyFont="1" applyFill="1" applyBorder="1" applyAlignment="1" applyProtection="1">
      <alignment horizontal="left" vertical="center" wrapText="1"/>
      <protection locked="0"/>
    </xf>
    <xf numFmtId="164" fontId="15" fillId="33" borderId="25" xfId="0" applyNumberFormat="1" applyFont="1" applyFill="1" applyBorder="1" applyAlignment="1" applyProtection="1">
      <alignment vertical="center" wrapText="1"/>
      <protection/>
    </xf>
    <xf numFmtId="164" fontId="7" fillId="33" borderId="25" xfId="0" applyNumberFormat="1" applyFont="1" applyFill="1" applyBorder="1" applyAlignment="1" applyProtection="1">
      <alignment vertical="center" wrapText="1"/>
      <protection/>
    </xf>
    <xf numFmtId="164" fontId="0" fillId="33" borderId="47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3" xfId="0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2" fillId="0" borderId="48" xfId="58" applyFill="1" applyBorder="1">
      <alignment/>
      <protection/>
    </xf>
    <xf numFmtId="0" fontId="15" fillId="0" borderId="25" xfId="58" applyFont="1" applyFill="1" applyBorder="1" applyAlignment="1" applyProtection="1">
      <alignment horizontal="left" vertical="center" wrapText="1"/>
      <protection/>
    </xf>
    <xf numFmtId="164" fontId="1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50" xfId="0" applyFont="1" applyFill="1" applyBorder="1" applyAlignment="1" applyProtection="1">
      <alignment horizontal="right"/>
      <protection/>
    </xf>
    <xf numFmtId="164" fontId="16" fillId="0" borderId="50" xfId="58" applyNumberFormat="1" applyFont="1" applyFill="1" applyBorder="1" applyAlignment="1" applyProtection="1">
      <alignment horizontal="left" vertical="center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6" xfId="58" applyFont="1" applyFill="1" applyBorder="1" applyAlignment="1" applyProtection="1">
      <alignment horizontal="left" vertical="center" wrapText="1" indent="6"/>
      <protection/>
    </xf>
    <xf numFmtId="0" fontId="17" fillId="0" borderId="41" xfId="58" applyFont="1" applyFill="1" applyBorder="1" applyAlignment="1" applyProtection="1">
      <alignment horizontal="left" vertical="center" wrapText="1" indent="6"/>
      <protection/>
    </xf>
    <xf numFmtId="0" fontId="30" fillId="0" borderId="0" xfId="0" applyFont="1" applyFill="1" applyAlignment="1">
      <alignment/>
    </xf>
    <xf numFmtId="0" fontId="31" fillId="0" borderId="0" xfId="0" applyFont="1" applyAlignment="1">
      <alignment/>
    </xf>
    <xf numFmtId="0" fontId="0" fillId="0" borderId="0" xfId="58" applyFont="1" applyFill="1" applyBorder="1">
      <alignment/>
      <protection/>
    </xf>
    <xf numFmtId="49" fontId="17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0" fillId="0" borderId="20" xfId="58" applyFont="1" applyFill="1" applyBorder="1" applyAlignment="1">
      <alignment horizontal="center" vertical="center"/>
      <protection/>
    </xf>
    <xf numFmtId="0" fontId="0" fillId="0" borderId="24" xfId="58" applyFont="1" applyFill="1" applyBorder="1" applyAlignment="1">
      <alignment horizontal="center" vertical="center"/>
      <protection/>
    </xf>
    <xf numFmtId="0" fontId="0" fillId="0" borderId="25" xfId="58" applyFont="1" applyFill="1" applyBorder="1" applyAlignment="1">
      <alignment horizontal="center" vertical="center"/>
      <protection/>
    </xf>
    <xf numFmtId="0" fontId="0" fillId="0" borderId="32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21" xfId="58" applyFont="1" applyFill="1" applyBorder="1" applyAlignment="1">
      <alignment horizontal="center" vertical="center"/>
      <protection/>
    </xf>
    <xf numFmtId="0" fontId="3" fillId="0" borderId="25" xfId="58" applyFont="1" applyFill="1" applyBorder="1">
      <alignment/>
      <protection/>
    </xf>
    <xf numFmtId="166" fontId="0" fillId="0" borderId="40" xfId="40" applyNumberFormat="1" applyFont="1" applyFill="1" applyBorder="1" applyAlignment="1">
      <alignment/>
    </xf>
    <xf numFmtId="166" fontId="0" fillId="0" borderId="28" xfId="40" applyNumberFormat="1" applyFont="1" applyFill="1" applyBorder="1" applyAlignment="1">
      <alignment/>
    </xf>
    <xf numFmtId="166" fontId="0" fillId="0" borderId="25" xfId="58" applyNumberFormat="1" applyFont="1" applyFill="1" applyBorder="1">
      <alignment/>
      <protection/>
    </xf>
    <xf numFmtId="166" fontId="0" fillId="0" borderId="32" xfId="58" applyNumberFormat="1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49" fontId="17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41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7" fillId="0" borderId="51" xfId="58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3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17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58" applyFont="1" applyFill="1" applyBorder="1" applyProtection="1">
      <alignment/>
      <protection locked="0"/>
    </xf>
    <xf numFmtId="166" fontId="0" fillId="0" borderId="13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6" xfId="58" applyFont="1" applyFill="1" applyBorder="1" applyProtection="1">
      <alignment/>
      <protection locked="0"/>
    </xf>
    <xf numFmtId="166" fontId="0" fillId="0" borderId="16" xfId="40" applyNumberFormat="1" applyFont="1" applyFill="1" applyBorder="1" applyAlignment="1" applyProtection="1">
      <alignment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31" xfId="58" applyFont="1" applyFill="1" applyBorder="1" applyAlignment="1" applyProtection="1">
      <alignment horizontal="center" vertical="center" wrapText="1"/>
      <protection/>
    </xf>
    <xf numFmtId="0" fontId="17" fillId="0" borderId="24" xfId="58" applyFont="1" applyFill="1" applyBorder="1" applyAlignment="1" applyProtection="1">
      <alignment horizontal="center" vertical="center"/>
      <protection/>
    </xf>
    <xf numFmtId="0" fontId="17" fillId="0" borderId="25" xfId="58" applyFont="1" applyFill="1" applyBorder="1" applyAlignment="1" applyProtection="1">
      <alignment horizontal="center" vertical="center"/>
      <protection/>
    </xf>
    <xf numFmtId="0" fontId="17" fillId="0" borderId="32" xfId="58" applyFont="1" applyFill="1" applyBorder="1" applyAlignment="1" applyProtection="1">
      <alignment horizontal="center" vertical="center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18" xfId="58" applyFont="1" applyFill="1" applyBorder="1" applyAlignment="1" applyProtection="1">
      <alignment horizontal="center" vertical="center"/>
      <protection/>
    </xf>
    <xf numFmtId="0" fontId="17" fillId="0" borderId="21" xfId="58" applyFont="1" applyFill="1" applyBorder="1" applyAlignment="1" applyProtection="1">
      <alignment horizontal="center" vertical="center"/>
      <protection/>
    </xf>
    <xf numFmtId="166" fontId="15" fillId="0" borderId="32" xfId="40" applyNumberFormat="1" applyFont="1" applyFill="1" applyBorder="1" applyAlignment="1" applyProtection="1">
      <alignment/>
      <protection/>
    </xf>
    <xf numFmtId="166" fontId="17" fillId="0" borderId="31" xfId="40" applyNumberFormat="1" applyFont="1" applyFill="1" applyBorder="1" applyAlignment="1" applyProtection="1">
      <alignment/>
      <protection locked="0"/>
    </xf>
    <xf numFmtId="166" fontId="17" fillId="0" borderId="28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166" fontId="17" fillId="0" borderId="32" xfId="40" applyNumberFormat="1" applyFont="1" applyFill="1" applyBorder="1" applyAlignment="1" applyProtection="1">
      <alignment/>
      <protection/>
    </xf>
    <xf numFmtId="0" fontId="17" fillId="0" borderId="14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6" xfId="58" applyFont="1" applyFill="1" applyBorder="1" applyProtection="1">
      <alignment/>
      <protection locked="0"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32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left" vertical="center" wrapText="1" indent="1"/>
      <protection/>
    </xf>
    <xf numFmtId="0" fontId="21" fillId="0" borderId="15" xfId="0" applyFont="1" applyFill="1" applyBorder="1" applyAlignment="1" applyProtection="1">
      <alignment horizontal="left" vertical="center" wrapText="1" indent="1"/>
      <protection/>
    </xf>
    <xf numFmtId="0" fontId="21" fillId="0" borderId="15" xfId="0" applyFont="1" applyFill="1" applyBorder="1" applyAlignment="1" applyProtection="1">
      <alignment horizontal="left" vertical="center" wrapText="1" indent="8"/>
      <protection/>
    </xf>
    <xf numFmtId="0" fontId="17" fillId="0" borderId="13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21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2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49" fontId="17" fillId="0" borderId="22" xfId="0" applyNumberFormat="1" applyFont="1" applyFill="1" applyBorder="1" applyAlignment="1" applyProtection="1">
      <alignment vertical="center"/>
      <protection/>
    </xf>
    <xf numFmtId="3" fontId="17" fillId="0" borderId="31" xfId="0" applyNumberFormat="1" applyFont="1" applyFill="1" applyBorder="1" applyAlignment="1" applyProtection="1">
      <alignment vertical="center"/>
      <protection/>
    </xf>
    <xf numFmtId="49" fontId="23" fillId="0" borderId="18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8" xfId="0" applyNumberFormat="1" applyFont="1" applyFill="1" applyBorder="1" applyAlignment="1" applyProtection="1">
      <alignment vertical="center"/>
      <protection/>
    </xf>
    <xf numFmtId="49" fontId="17" fillId="0" borderId="18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7" fillId="0" borderId="24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3" fontId="17" fillId="0" borderId="32" xfId="0" applyNumberFormat="1" applyFont="1" applyFill="1" applyBorder="1" applyAlignment="1" applyProtection="1">
      <alignment vertical="center"/>
      <protection/>
    </xf>
    <xf numFmtId="49" fontId="17" fillId="0" borderId="18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2" xfId="0" applyFont="1" applyFill="1" applyBorder="1" applyAlignment="1" applyProtection="1">
      <alignment vertical="center"/>
      <protection/>
    </xf>
    <xf numFmtId="0" fontId="7" fillId="0" borderId="53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164" fontId="7" fillId="0" borderId="56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49" fontId="1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6" fillId="0" borderId="57" xfId="0" applyFont="1" applyBorder="1" applyAlignment="1" applyProtection="1">
      <alignment horizontal="center" wrapText="1"/>
      <protection/>
    </xf>
    <xf numFmtId="0" fontId="27" fillId="0" borderId="57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8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59" xfId="0" applyFont="1" applyFill="1" applyBorder="1" applyAlignment="1" applyProtection="1">
      <alignment vertical="center" wrapText="1"/>
      <protection/>
    </xf>
    <xf numFmtId="0" fontId="3" fillId="0" borderId="57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31" xfId="0" applyNumberFormat="1" applyFont="1" applyFill="1" applyBorder="1" applyAlignment="1" applyProtection="1">
      <alignment horizontal="right" vertical="center"/>
      <protection locked="0"/>
    </xf>
    <xf numFmtId="0" fontId="7" fillId="0" borderId="41" xfId="0" applyFont="1" applyFill="1" applyBorder="1" applyAlignment="1" applyProtection="1" quotePrefix="1">
      <alignment horizontal="center" vertical="center"/>
      <protection locked="0"/>
    </xf>
    <xf numFmtId="49" fontId="7" fillId="0" borderId="6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164" fontId="15" fillId="0" borderId="40" xfId="0" applyNumberFormat="1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28" xfId="0" applyNumberFormat="1" applyFont="1" applyFill="1" applyBorder="1" applyAlignment="1" applyProtection="1">
      <alignment vertical="center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164" fontId="15" fillId="0" borderId="32" xfId="0" applyNumberFormat="1" applyFont="1" applyFill="1" applyBorder="1" applyAlignment="1" applyProtection="1">
      <alignment vertical="center"/>
      <protection/>
    </xf>
    <xf numFmtId="0" fontId="0" fillId="0" borderId="61" xfId="0" applyFill="1" applyBorder="1" applyAlignment="1" applyProtection="1">
      <alignment/>
      <protection/>
    </xf>
    <xf numFmtId="0" fontId="5" fillId="0" borderId="6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51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5" xfId="0" applyNumberFormat="1" applyFont="1" applyFill="1" applyBorder="1" applyAlignment="1" applyProtection="1">
      <alignment horizontal="center" vertical="center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9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9" xfId="0" applyNumberFormat="1" applyFont="1" applyFill="1" applyBorder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indent="1"/>
      <protection/>
    </xf>
    <xf numFmtId="0" fontId="7" fillId="0" borderId="25" xfId="59" applyFont="1" applyFill="1" applyBorder="1" applyAlignment="1" applyProtection="1">
      <alignment horizontal="left" indent="1"/>
      <protection/>
    </xf>
    <xf numFmtId="164" fontId="23" fillId="0" borderId="62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/>
    </xf>
    <xf numFmtId="0" fontId="15" fillId="0" borderId="58" xfId="58" applyFont="1" applyFill="1" applyBorder="1" applyAlignment="1" applyProtection="1">
      <alignment horizontal="left" vertical="center" wrapText="1" indent="1"/>
      <protection/>
    </xf>
    <xf numFmtId="49" fontId="17" fillId="0" borderId="6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6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54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18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22" fillId="0" borderId="25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32" fillId="0" borderId="11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indent="1"/>
      <protection/>
    </xf>
    <xf numFmtId="0" fontId="21" fillId="0" borderId="41" xfId="0" applyFont="1" applyBorder="1" applyAlignment="1" applyProtection="1">
      <alignment horizontal="left" vertical="center" indent="1"/>
      <protection/>
    </xf>
    <xf numFmtId="0" fontId="22" fillId="0" borderId="24" xfId="0" applyFont="1" applyBorder="1" applyAlignment="1" applyProtection="1">
      <alignment horizontal="left" vertical="center" wrapText="1" indent="1"/>
      <protection/>
    </xf>
    <xf numFmtId="49" fontId="21" fillId="0" borderId="18" xfId="0" applyNumberFormat="1" applyFont="1" applyBorder="1" applyAlignment="1" applyProtection="1">
      <alignment horizontal="left" vertical="center" wrapText="1" indent="2"/>
      <protection/>
    </xf>
    <xf numFmtId="49" fontId="22" fillId="0" borderId="18" xfId="0" applyNumberFormat="1" applyFont="1" applyBorder="1" applyAlignment="1" applyProtection="1">
      <alignment horizontal="left" vertical="center" wrapText="1" indent="1"/>
      <protection/>
    </xf>
    <xf numFmtId="49" fontId="21" fillId="0" borderId="23" xfId="0" applyNumberFormat="1" applyFont="1" applyBorder="1" applyAlignment="1" applyProtection="1">
      <alignment horizontal="left" vertical="center" wrapText="1" indent="2"/>
      <protection/>
    </xf>
    <xf numFmtId="0" fontId="21" fillId="0" borderId="41" xfId="0" applyFont="1" applyBorder="1" applyAlignment="1" applyProtection="1">
      <alignment horizontal="left" vertical="center" wrapText="1" indent="1"/>
      <protection/>
    </xf>
    <xf numFmtId="0" fontId="20" fillId="0" borderId="24" xfId="0" applyFont="1" applyBorder="1" applyAlignment="1" applyProtection="1">
      <alignment horizontal="left" vertical="center" wrapText="1" indent="1"/>
      <protection/>
    </xf>
    <xf numFmtId="0" fontId="28" fillId="0" borderId="19" xfId="0" applyFont="1" applyBorder="1" applyAlignment="1" applyProtection="1">
      <alignment horizontal="left" vertical="center" wrapText="1" indent="1"/>
      <protection/>
    </xf>
    <xf numFmtId="49" fontId="22" fillId="0" borderId="24" xfId="0" applyNumberFormat="1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2"/>
      <protection/>
    </xf>
    <xf numFmtId="0" fontId="21" fillId="0" borderId="13" xfId="0" applyFont="1" applyBorder="1" applyAlignment="1" applyProtection="1">
      <alignment horizontal="left" vertical="center" wrapText="1" indent="1"/>
      <protection/>
    </xf>
    <xf numFmtId="49" fontId="21" fillId="0" borderId="21" xfId="0" applyNumberFormat="1" applyFont="1" applyBorder="1" applyAlignment="1" applyProtection="1">
      <alignment horizontal="left" vertical="center" wrapText="1" indent="2"/>
      <protection/>
    </xf>
    <xf numFmtId="0" fontId="21" fillId="0" borderId="16" xfId="0" applyFont="1" applyBorder="1" applyAlignment="1" applyProtection="1">
      <alignment horizontal="left" vertical="center" wrapText="1" indent="1"/>
      <protection/>
    </xf>
    <xf numFmtId="0" fontId="22" fillId="0" borderId="19" xfId="0" applyFont="1" applyBorder="1" applyAlignment="1" applyProtection="1">
      <alignment horizontal="left" vertical="center" wrapText="1" indent="1"/>
      <protection/>
    </xf>
    <xf numFmtId="0" fontId="33" fillId="0" borderId="25" xfId="0" applyFont="1" applyBorder="1" applyAlignment="1" applyProtection="1">
      <alignment horizontal="left" vertical="center" wrapText="1" indent="1"/>
      <protection/>
    </xf>
    <xf numFmtId="0" fontId="22" fillId="0" borderId="32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32" fillId="0" borderId="24" xfId="0" applyNumberFormat="1" applyFont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horizontal="right" vertical="center" wrapText="1" indent="1"/>
      <protection/>
    </xf>
    <xf numFmtId="164" fontId="15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0" applyNumberFormat="1" applyFont="1" applyBorder="1" applyAlignment="1" applyProtection="1">
      <alignment horizontal="right" vertical="center" wrapText="1" indent="1"/>
      <protection/>
    </xf>
    <xf numFmtId="0" fontId="20" fillId="0" borderId="32" xfId="0" applyFont="1" applyBorder="1" applyAlignment="1" applyProtection="1" quotePrefix="1">
      <alignment horizontal="right" vertical="center" wrapText="1" indent="1"/>
      <protection locked="0"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21" fillId="0" borderId="32" xfId="0" applyFont="1" applyBorder="1" applyAlignment="1" applyProtection="1">
      <alignment horizontal="right" vertical="center" wrapText="1" indent="1"/>
      <protection/>
    </xf>
    <xf numFmtId="0" fontId="5" fillId="0" borderId="50" xfId="0" applyFont="1" applyFill="1" applyBorder="1" applyAlignment="1" applyProtection="1">
      <alignment horizontal="right" vertical="center"/>
      <protection/>
    </xf>
    <xf numFmtId="164" fontId="15" fillId="0" borderId="33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21" fillId="0" borderId="40" xfId="0" applyFont="1" applyBorder="1" applyAlignment="1" applyProtection="1">
      <alignment horizontal="right" vertical="center" wrapText="1" indent="1"/>
      <protection locked="0"/>
    </xf>
    <xf numFmtId="0" fontId="21" fillId="0" borderId="28" xfId="0" applyFont="1" applyBorder="1" applyAlignment="1" applyProtection="1">
      <alignment horizontal="right" vertical="center" wrapText="1" indent="1"/>
      <protection locked="0"/>
    </xf>
    <xf numFmtId="0" fontId="21" fillId="0" borderId="30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9" xfId="40" applyNumberFormat="1" applyFont="1" applyFill="1" applyBorder="1" applyAlignment="1" applyProtection="1">
      <alignment/>
      <protection locked="0"/>
    </xf>
    <xf numFmtId="166" fontId="17" fillId="0" borderId="62" xfId="40" applyNumberFormat="1" applyFont="1" applyFill="1" applyBorder="1" applyAlignment="1" applyProtection="1">
      <alignment/>
      <protection locked="0"/>
    </xf>
    <xf numFmtId="166" fontId="17" fillId="0" borderId="56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28" xfId="58" applyFont="1" applyFill="1" applyBorder="1" applyAlignment="1" applyProtection="1">
      <alignment horizontal="left" indent="7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17" fillId="0" borderId="28" xfId="58" applyFont="1" applyFill="1" applyBorder="1" applyAlignment="1" applyProtection="1">
      <alignment horizontal="left" vertical="center" wrapText="1" indent="6"/>
      <protection/>
    </xf>
    <xf numFmtId="0" fontId="17" fillId="0" borderId="42" xfId="58" applyFont="1" applyFill="1" applyBorder="1" applyAlignment="1" applyProtection="1">
      <alignment horizontal="left" vertical="center" wrapText="1" indent="6"/>
      <protection/>
    </xf>
    <xf numFmtId="0" fontId="15" fillId="0" borderId="32" xfId="58" applyFont="1" applyFill="1" applyBorder="1" applyAlignment="1" applyProtection="1">
      <alignment horizontal="left" vertical="center" wrapText="1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22" fillId="0" borderId="33" xfId="0" applyFont="1" applyBorder="1" applyAlignment="1" applyProtection="1">
      <alignment horizontal="left" vertical="center" wrapText="1" indent="1"/>
      <protection/>
    </xf>
    <xf numFmtId="0" fontId="21" fillId="0" borderId="40" xfId="0" applyFont="1" applyBorder="1" applyAlignment="1" applyProtection="1">
      <alignment horizontal="lef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0" fontId="21" fillId="0" borderId="42" xfId="0" applyFont="1" applyBorder="1" applyAlignment="1" applyProtection="1">
      <alignment horizontal="left" vertical="center" wrapText="1" indent="1"/>
      <protection/>
    </xf>
    <xf numFmtId="0" fontId="21" fillId="0" borderId="30" xfId="0" applyFont="1" applyBorder="1" applyAlignment="1" applyProtection="1">
      <alignment horizontal="left" vertical="center" wrapText="1" indent="1"/>
      <protection/>
    </xf>
    <xf numFmtId="0" fontId="32" fillId="0" borderId="28" xfId="0" applyFont="1" applyBorder="1" applyAlignment="1" applyProtection="1">
      <alignment horizontal="lef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6"/>
      <protection/>
    </xf>
    <xf numFmtId="0" fontId="22" fillId="0" borderId="63" xfId="0" applyFont="1" applyBorder="1" applyAlignment="1" applyProtection="1">
      <alignment horizontal="left" vertical="center" wrapText="1" indent="1"/>
      <protection/>
    </xf>
    <xf numFmtId="0" fontId="21" fillId="0" borderId="69" xfId="0" applyFont="1" applyBorder="1" applyAlignment="1" applyProtection="1">
      <alignment horizontal="left" vertical="center" wrapText="1" indent="1"/>
      <protection/>
    </xf>
    <xf numFmtId="0" fontId="21" fillId="0" borderId="70" xfId="0" applyFont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3" xfId="0" applyFont="1" applyFill="1" applyBorder="1" applyAlignment="1" applyProtection="1">
      <alignment horizontal="right" vertical="center" wrapText="1" indent="1"/>
      <protection/>
    </xf>
    <xf numFmtId="164" fontId="7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1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57" xfId="0" applyFont="1" applyBorder="1" applyAlignment="1" applyProtection="1">
      <alignment horizontal="center" wrapText="1"/>
      <protection/>
    </xf>
    <xf numFmtId="0" fontId="15" fillId="0" borderId="57" xfId="58" applyFont="1" applyFill="1" applyBorder="1" applyAlignment="1" applyProtection="1">
      <alignment horizontal="left" vertical="center" wrapText="1" indent="1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17" fillId="0" borderId="41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49" fontId="1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31" xfId="0" applyNumberFormat="1" applyFont="1" applyFill="1" applyBorder="1" applyAlignment="1" applyProtection="1">
      <alignment horizontal="right" vertical="center"/>
      <protection/>
    </xf>
    <xf numFmtId="0" fontId="7" fillId="0" borderId="41" xfId="0" applyFont="1" applyFill="1" applyBorder="1" applyAlignment="1" applyProtection="1" quotePrefix="1">
      <alignment horizontal="center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1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72" xfId="58" applyFont="1" applyFill="1" applyBorder="1" applyAlignment="1" applyProtection="1">
      <alignment horizontal="center" vertical="center" wrapText="1"/>
      <protection/>
    </xf>
    <xf numFmtId="0" fontId="6" fillId="0" borderId="72" xfId="58" applyFont="1" applyFill="1" applyBorder="1" applyAlignment="1" applyProtection="1">
      <alignment vertical="center" wrapText="1"/>
      <protection/>
    </xf>
    <xf numFmtId="164" fontId="6" fillId="0" borderId="7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72" xfId="58" applyFont="1" applyFill="1" applyBorder="1" applyAlignment="1" applyProtection="1">
      <alignment horizontal="right" vertical="center" wrapText="1" indent="1"/>
      <protection locked="0"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3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0" fontId="32" fillId="0" borderId="13" xfId="0" applyFont="1" applyBorder="1" applyAlignment="1" applyProtection="1">
      <alignment horizontal="left" vertical="center" wrapText="1" indent="1"/>
      <protection/>
    </xf>
    <xf numFmtId="0" fontId="22" fillId="0" borderId="41" xfId="0" applyFont="1" applyBorder="1" applyAlignment="1" applyProtection="1">
      <alignment horizontal="left" vertical="center" wrapText="1" indent="1"/>
      <protection/>
    </xf>
    <xf numFmtId="0" fontId="22" fillId="0" borderId="12" xfId="0" applyFont="1" applyBorder="1" applyAlignment="1" applyProtection="1">
      <alignment horizontal="left" vertical="center" wrapText="1" indent="1"/>
      <protection/>
    </xf>
    <xf numFmtId="49" fontId="22" fillId="0" borderId="20" xfId="0" applyNumberFormat="1" applyFont="1" applyBorder="1" applyAlignment="1" applyProtection="1">
      <alignment horizontal="left" vertical="center" wrapText="1" indent="1"/>
      <protection/>
    </xf>
    <xf numFmtId="0" fontId="20" fillId="0" borderId="25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 quotePrefix="1">
      <alignment horizontal="left" vertical="center" wrapText="1" indent="6"/>
      <protection/>
    </xf>
    <xf numFmtId="0" fontId="21" fillId="0" borderId="41" xfId="0" applyFont="1" applyBorder="1" applyAlignment="1" applyProtection="1" quotePrefix="1">
      <alignment horizontal="left" vertical="center" wrapText="1" indent="6"/>
      <protection/>
    </xf>
    <xf numFmtId="0" fontId="32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13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36" fillId="0" borderId="25" xfId="0" applyFont="1" applyBorder="1" applyAlignment="1" applyProtection="1">
      <alignment horizontal="left" vertical="center" wrapText="1" indent="1"/>
      <protection/>
    </xf>
    <xf numFmtId="0" fontId="37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15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1" xfId="0" applyFont="1" applyBorder="1" applyAlignment="1">
      <alignment horizontal="justify" wrapText="1"/>
    </xf>
    <xf numFmtId="0" fontId="28" fillId="0" borderId="11" xfId="0" applyFont="1" applyBorder="1" applyAlignment="1">
      <alignment wrapText="1"/>
    </xf>
    <xf numFmtId="0" fontId="28" fillId="0" borderId="41" xfId="0" applyFont="1" applyBorder="1" applyAlignment="1">
      <alignment wrapText="1"/>
    </xf>
    <xf numFmtId="0" fontId="32" fillId="0" borderId="40" xfId="0" applyFont="1" applyBorder="1" applyAlignment="1" applyProtection="1">
      <alignment horizontal="left" vertical="center" wrapText="1" indent="1"/>
      <protection/>
    </xf>
    <xf numFmtId="0" fontId="21" fillId="0" borderId="31" xfId="0" applyFont="1" applyBorder="1" applyAlignment="1" applyProtection="1">
      <alignment horizontal="left" vertical="center" wrapText="1" indent="1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0" fontId="35" fillId="0" borderId="25" xfId="0" applyFont="1" applyBorder="1" applyAlignment="1" applyProtection="1">
      <alignment horizont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1" fillId="0" borderId="42" xfId="0" applyFont="1" applyBorder="1" applyAlignment="1" applyProtection="1">
      <alignment horizontal="left" vertical="center" wrapText="1" indent="6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2" xfId="0" applyNumberFormat="1" applyFont="1" applyBorder="1" applyAlignment="1" applyProtection="1">
      <alignment horizontal="right" vertical="center" wrapText="1" indent="1"/>
      <protection/>
    </xf>
    <xf numFmtId="164" fontId="23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3" xfId="0" applyFont="1" applyBorder="1" applyAlignment="1" applyProtection="1">
      <alignment horizontal="right" vertical="center" wrapText="1" indent="1"/>
      <protection locked="0"/>
    </xf>
    <xf numFmtId="0" fontId="21" fillId="0" borderId="11" xfId="0" applyFont="1" applyBorder="1" applyAlignment="1" applyProtection="1">
      <alignment horizontal="right" vertical="center" wrapText="1" indent="1"/>
      <protection locked="0"/>
    </xf>
    <xf numFmtId="0" fontId="21" fillId="0" borderId="16" xfId="0" applyFont="1" applyBorder="1" applyAlignment="1" applyProtection="1">
      <alignment horizontal="right" vertical="center" wrapText="1" indent="1"/>
      <protection locked="0"/>
    </xf>
    <xf numFmtId="164" fontId="22" fillId="0" borderId="25" xfId="0" applyNumberFormat="1" applyFont="1" applyBorder="1" applyAlignment="1" applyProtection="1">
      <alignment horizontal="right" vertical="center" wrapText="1" indent="1"/>
      <protection/>
    </xf>
    <xf numFmtId="0" fontId="20" fillId="0" borderId="25" xfId="0" applyFont="1" applyBorder="1" applyAlignment="1" applyProtection="1" quotePrefix="1">
      <alignment horizontal="right" vertical="center" wrapText="1" indent="1"/>
      <protection locked="0"/>
    </xf>
    <xf numFmtId="0" fontId="7" fillId="0" borderId="57" xfId="58" applyFont="1" applyFill="1" applyBorder="1" applyAlignment="1" applyProtection="1">
      <alignment horizontal="center" vertical="center" wrapText="1"/>
      <protection/>
    </xf>
    <xf numFmtId="164" fontId="21" fillId="0" borderId="73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57" xfId="0" applyNumberFormat="1" applyFont="1" applyFill="1" applyBorder="1" applyAlignment="1" applyProtection="1">
      <alignment horizontal="centerContinuous" vertical="center" wrapText="1"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59" xfId="0" applyNumberFormat="1" applyFont="1" applyFill="1" applyBorder="1" applyAlignment="1" applyProtection="1">
      <alignment horizontal="centerContinuous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7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7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1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 applyProtection="1">
      <alignment horizontal="left" vertical="center" indent="1"/>
      <protection/>
    </xf>
    <xf numFmtId="0" fontId="13" fillId="0" borderId="0" xfId="0" applyFont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left" wrapText="1" indent="1"/>
      <protection/>
    </xf>
    <xf numFmtId="164" fontId="16" fillId="0" borderId="50" xfId="58" applyNumberFormat="1" applyFont="1" applyFill="1" applyBorder="1" applyAlignment="1" applyProtection="1">
      <alignment horizontal="left" vertical="center"/>
      <protection/>
    </xf>
    <xf numFmtId="164" fontId="16" fillId="0" borderId="50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2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4" xfId="58" applyFont="1" applyFill="1" applyBorder="1" applyAlignment="1" applyProtection="1">
      <alignment horizontal="left"/>
      <protection/>
    </xf>
    <xf numFmtId="0" fontId="7" fillId="0" borderId="25" xfId="58" applyFont="1" applyFill="1" applyBorder="1" applyAlignment="1" applyProtection="1">
      <alignment horizontal="left"/>
      <protection/>
    </xf>
    <xf numFmtId="0" fontId="17" fillId="0" borderId="7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9" xfId="0" applyFont="1" applyFill="1" applyBorder="1" applyAlignment="1" applyProtection="1">
      <alignment horizontal="center"/>
      <protection/>
    </xf>
    <xf numFmtId="0" fontId="7" fillId="0" borderId="72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17" fillId="0" borderId="81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54" xfId="0" applyFont="1" applyFill="1" applyBorder="1" applyAlignment="1" applyProtection="1">
      <alignment horizontal="left" indent="1"/>
      <protection locked="0"/>
    </xf>
    <xf numFmtId="0" fontId="17" fillId="0" borderId="55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8" xfId="0" applyFont="1" applyFill="1" applyBorder="1" applyAlignment="1" applyProtection="1">
      <alignment horizontal="left" indent="1"/>
      <protection/>
    </xf>
    <xf numFmtId="0" fontId="7" fillId="0" borderId="59" xfId="0" applyFont="1" applyFill="1" applyBorder="1" applyAlignment="1" applyProtection="1">
      <alignment horizontal="left" indent="1"/>
      <protection/>
    </xf>
    <xf numFmtId="0" fontId="7" fillId="0" borderId="57" xfId="0" applyFont="1" applyFill="1" applyBorder="1" applyAlignment="1" applyProtection="1">
      <alignment horizontal="left" indent="1"/>
      <protection/>
    </xf>
    <xf numFmtId="0" fontId="17" fillId="0" borderId="14" xfId="0" applyFont="1" applyFill="1" applyBorder="1" applyAlignment="1" applyProtection="1">
      <alignment horizontal="right" indent="1"/>
      <protection locked="0"/>
    </xf>
    <xf numFmtId="0" fontId="17" fillId="0" borderId="31" xfId="0" applyFont="1" applyFill="1" applyBorder="1" applyAlignment="1" applyProtection="1">
      <alignment horizontal="right" indent="1"/>
      <protection locked="0"/>
    </xf>
    <xf numFmtId="0" fontId="17" fillId="0" borderId="16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5" xfId="0" applyFont="1" applyFill="1" applyBorder="1" applyAlignment="1" applyProtection="1">
      <alignment horizontal="right" indent="1"/>
      <protection/>
    </xf>
    <xf numFmtId="0" fontId="15" fillId="0" borderId="32" xfId="0" applyFont="1" applyFill="1" applyBorder="1" applyAlignment="1" applyProtection="1">
      <alignment horizontal="right" indent="1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 vertical="center" wrapText="1"/>
      <protection/>
    </xf>
    <xf numFmtId="0" fontId="7" fillId="0" borderId="83" xfId="0" applyFont="1" applyFill="1" applyBorder="1" applyAlignment="1" applyProtection="1">
      <alignment horizontal="center" vertical="center" wrapText="1"/>
      <protection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81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17" fillId="0" borderId="7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7" xfId="59" applyFont="1" applyFill="1" applyBorder="1" applyAlignment="1" applyProtection="1">
      <alignment horizontal="left" vertical="center" indent="1"/>
      <protection/>
    </xf>
    <xf numFmtId="0" fontId="16" fillId="0" borderId="59" xfId="59" applyFont="1" applyFill="1" applyBorder="1" applyAlignment="1" applyProtection="1">
      <alignment horizontal="left" vertical="center" indent="1"/>
      <protection/>
    </xf>
    <xf numFmtId="0" fontId="16" fillId="0" borderId="51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8" xfId="0" applyFont="1" applyBorder="1" applyAlignment="1" applyProtection="1">
      <alignment horizontal="left" vertical="center" indent="2"/>
      <protection/>
    </xf>
    <xf numFmtId="0" fontId="7" fillId="0" borderId="57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5" fillId="0" borderId="43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4">
      <selection activeCell="A1" sqref="A1:D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253</v>
      </c>
    </row>
    <row r="4" spans="1:2" ht="12.75">
      <c r="A4" s="189"/>
      <c r="B4" s="189"/>
    </row>
    <row r="5" spans="1:2" s="202" customFormat="1" ht="15.75">
      <c r="A5" s="129" t="s">
        <v>566</v>
      </c>
      <c r="B5" s="201"/>
    </row>
    <row r="6" spans="1:2" ht="12.75">
      <c r="A6" s="189"/>
      <c r="B6" s="189"/>
    </row>
    <row r="7" spans="1:2" ht="12.75">
      <c r="A7" s="189" t="s">
        <v>353</v>
      </c>
      <c r="B7" s="189" t="s">
        <v>571</v>
      </c>
    </row>
    <row r="8" spans="1:2" ht="12.75">
      <c r="A8" s="189" t="s">
        <v>254</v>
      </c>
      <c r="B8" s="189" t="s">
        <v>572</v>
      </c>
    </row>
    <row r="9" spans="1:2" ht="12.75">
      <c r="A9" s="189" t="s">
        <v>564</v>
      </c>
      <c r="B9" s="189" t="s">
        <v>573</v>
      </c>
    </row>
    <row r="10" spans="1:2" ht="12.75">
      <c r="A10" s="189"/>
      <c r="B10" s="189"/>
    </row>
    <row r="11" spans="1:2" ht="12.75">
      <c r="A11" s="189"/>
      <c r="B11" s="189"/>
    </row>
    <row r="12" spans="1:2" s="202" customFormat="1" ht="15.75">
      <c r="A12" s="129" t="s">
        <v>567</v>
      </c>
      <c r="B12" s="201"/>
    </row>
    <row r="13" spans="1:2" ht="12.75">
      <c r="A13" s="189"/>
      <c r="B13" s="189"/>
    </row>
    <row r="14" spans="1:2" ht="12.75">
      <c r="A14" s="189" t="s">
        <v>278</v>
      </c>
      <c r="B14" s="189" t="s">
        <v>574</v>
      </c>
    </row>
    <row r="15" spans="1:2" ht="12.75">
      <c r="A15" s="189" t="s">
        <v>255</v>
      </c>
      <c r="B15" s="189" t="s">
        <v>575</v>
      </c>
    </row>
    <row r="16" spans="1:2" ht="12.75">
      <c r="A16" s="189" t="s">
        <v>565</v>
      </c>
      <c r="B16" s="189" t="s">
        <v>576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B18" sqref="B18"/>
    </sheetView>
  </sheetViews>
  <sheetFormatPr defaultColWidth="9.00390625" defaultRowHeight="12.75"/>
  <cols>
    <col min="1" max="1" width="5.625" style="205" customWidth="1"/>
    <col min="2" max="2" width="68.625" style="205" customWidth="1"/>
    <col min="3" max="3" width="19.50390625" style="205" customWidth="1"/>
    <col min="4" max="16384" width="9.375" style="205" customWidth="1"/>
  </cols>
  <sheetData>
    <row r="1" spans="1:3" ht="33" customHeight="1">
      <c r="A1" s="705" t="s">
        <v>642</v>
      </c>
      <c r="B1" s="705"/>
      <c r="C1" s="705"/>
    </row>
    <row r="2" spans="1:4" ht="15.75" customHeight="1" thickBot="1">
      <c r="A2" s="206"/>
      <c r="B2" s="206"/>
      <c r="C2" s="220" t="s">
        <v>130</v>
      </c>
      <c r="D2" s="213"/>
    </row>
    <row r="3" spans="1:3" ht="26.25" customHeight="1" thickBot="1">
      <c r="A3" s="245" t="s">
        <v>89</v>
      </c>
      <c r="B3" s="246" t="s">
        <v>354</v>
      </c>
      <c r="C3" s="247" t="s">
        <v>446</v>
      </c>
    </row>
    <row r="4" spans="1:3" ht="15.75" thickBot="1">
      <c r="A4" s="248">
        <v>1</v>
      </c>
      <c r="B4" s="249">
        <v>2</v>
      </c>
      <c r="C4" s="250">
        <v>3</v>
      </c>
    </row>
    <row r="5" spans="1:3" ht="15">
      <c r="A5" s="251" t="s">
        <v>91</v>
      </c>
      <c r="B5" s="526" t="s">
        <v>135</v>
      </c>
      <c r="C5" s="523">
        <v>1800</v>
      </c>
    </row>
    <row r="6" spans="1:3" ht="24.75">
      <c r="A6" s="252" t="s">
        <v>92</v>
      </c>
      <c r="B6" s="626" t="s">
        <v>541</v>
      </c>
      <c r="C6" s="524"/>
    </row>
    <row r="7" spans="1:3" ht="15">
      <c r="A7" s="252" t="s">
        <v>93</v>
      </c>
      <c r="B7" s="627" t="s">
        <v>360</v>
      </c>
      <c r="C7" s="524">
        <v>4</v>
      </c>
    </row>
    <row r="8" spans="1:3" ht="24.75">
      <c r="A8" s="252" t="s">
        <v>94</v>
      </c>
      <c r="B8" s="627" t="s">
        <v>543</v>
      </c>
      <c r="C8" s="524"/>
    </row>
    <row r="9" spans="1:3" ht="15">
      <c r="A9" s="253" t="s">
        <v>95</v>
      </c>
      <c r="B9" s="627" t="s">
        <v>542</v>
      </c>
      <c r="C9" s="525">
        <v>74</v>
      </c>
    </row>
    <row r="10" spans="1:3" ht="15.75" thickBot="1">
      <c r="A10" s="252" t="s">
        <v>96</v>
      </c>
      <c r="B10" s="628" t="s">
        <v>355</v>
      </c>
      <c r="C10" s="524"/>
    </row>
    <row r="11" spans="1:3" ht="15.75" thickBot="1">
      <c r="A11" s="714" t="s">
        <v>361</v>
      </c>
      <c r="B11" s="715"/>
      <c r="C11" s="254">
        <f>SUM(C5:C10)</f>
        <v>1878</v>
      </c>
    </row>
    <row r="12" spans="1:3" ht="23.25" customHeight="1">
      <c r="A12" s="716" t="s">
        <v>406</v>
      </c>
      <c r="B12" s="716"/>
      <c r="C12" s="71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2/2013. (III.4.)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view="pageLayout" zoomScaleNormal="120" workbookViewId="0" topLeftCell="A1">
      <selection activeCell="C7" sqref="C7"/>
    </sheetView>
  </sheetViews>
  <sheetFormatPr defaultColWidth="9.00390625" defaultRowHeight="12.75"/>
  <cols>
    <col min="1" max="1" width="5.625" style="205" customWidth="1"/>
    <col min="2" max="2" width="66.875" style="205" customWidth="1"/>
    <col min="3" max="3" width="27.00390625" style="205" customWidth="1"/>
    <col min="4" max="16384" width="9.375" style="205" customWidth="1"/>
  </cols>
  <sheetData>
    <row r="1" spans="1:3" ht="33" customHeight="1">
      <c r="A1" s="705" t="s">
        <v>648</v>
      </c>
      <c r="B1" s="705"/>
      <c r="C1" s="705"/>
    </row>
    <row r="2" spans="1:4" ht="15.75" customHeight="1" thickBot="1">
      <c r="A2" s="206"/>
      <c r="B2" s="206"/>
      <c r="C2" s="220" t="s">
        <v>130</v>
      </c>
      <c r="D2" s="213"/>
    </row>
    <row r="3" spans="1:3" ht="26.25" customHeight="1" thickBot="1">
      <c r="A3" s="245" t="s">
        <v>89</v>
      </c>
      <c r="B3" s="246" t="s">
        <v>362</v>
      </c>
      <c r="C3" s="247" t="s">
        <v>398</v>
      </c>
    </row>
    <row r="4" spans="1:3" ht="15.75" thickBot="1">
      <c r="A4" s="248">
        <v>1</v>
      </c>
      <c r="B4" s="249">
        <v>2</v>
      </c>
      <c r="C4" s="250">
        <v>3</v>
      </c>
    </row>
    <row r="5" spans="1:3" ht="15">
      <c r="A5" s="251" t="s">
        <v>91</v>
      </c>
      <c r="B5" s="259"/>
      <c r="C5" s="255">
        <v>0</v>
      </c>
    </row>
    <row r="6" spans="1:3" ht="15">
      <c r="A6" s="252" t="s">
        <v>92</v>
      </c>
      <c r="B6" s="260"/>
      <c r="C6" s="256"/>
    </row>
    <row r="7" spans="1:3" ht="15.75" thickBot="1">
      <c r="A7" s="253" t="s">
        <v>93</v>
      </c>
      <c r="B7" s="261"/>
      <c r="C7" s="257"/>
    </row>
    <row r="8" spans="1:3" ht="17.25" customHeight="1" thickBot="1">
      <c r="A8" s="248" t="s">
        <v>94</v>
      </c>
      <c r="B8" s="184" t="s">
        <v>363</v>
      </c>
      <c r="C8" s="258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2/2013. (III.4.)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F32" sqref="F32"/>
    </sheetView>
  </sheetViews>
  <sheetFormatPr defaultColWidth="9.00390625" defaultRowHeight="12.75"/>
  <cols>
    <col min="1" max="1" width="47.125" style="54" customWidth="1"/>
    <col min="2" max="2" width="15.625" style="53" customWidth="1"/>
    <col min="3" max="3" width="16.375" style="53" customWidth="1"/>
    <col min="4" max="4" width="18.00390625" style="53" customWidth="1"/>
    <col min="5" max="5" width="16.625" style="53" customWidth="1"/>
    <col min="6" max="6" width="18.875" style="68" customWidth="1"/>
    <col min="7" max="8" width="12.875" style="53" customWidth="1"/>
    <col min="9" max="9" width="13.875" style="53" customWidth="1"/>
    <col min="10" max="16384" width="9.375" style="53" customWidth="1"/>
  </cols>
  <sheetData>
    <row r="1" spans="1:6" ht="25.5" customHeight="1">
      <c r="A1" s="717" t="s">
        <v>2</v>
      </c>
      <c r="B1" s="717"/>
      <c r="C1" s="717"/>
      <c r="D1" s="717"/>
      <c r="E1" s="717"/>
      <c r="F1" s="717"/>
    </row>
    <row r="2" spans="1:6" ht="22.5" customHeight="1" thickBot="1">
      <c r="A2" s="264"/>
      <c r="B2" s="68"/>
      <c r="C2" s="68"/>
      <c r="D2" s="68"/>
      <c r="E2" s="68"/>
      <c r="F2" s="63" t="s">
        <v>145</v>
      </c>
    </row>
    <row r="3" spans="1:6" s="56" customFormat="1" ht="44.25" customHeight="1" thickBot="1">
      <c r="A3" s="265" t="s">
        <v>149</v>
      </c>
      <c r="B3" s="266" t="s">
        <v>150</v>
      </c>
      <c r="C3" s="266" t="s">
        <v>151</v>
      </c>
      <c r="D3" s="266" t="s">
        <v>0</v>
      </c>
      <c r="E3" s="266" t="s">
        <v>446</v>
      </c>
      <c r="F3" s="64" t="s">
        <v>1</v>
      </c>
    </row>
    <row r="4" spans="1:6" s="68" customFormat="1" ht="12" customHeight="1" thickBot="1">
      <c r="A4" s="65">
        <v>1</v>
      </c>
      <c r="B4" s="66">
        <v>2</v>
      </c>
      <c r="C4" s="66">
        <v>3</v>
      </c>
      <c r="D4" s="66">
        <v>4</v>
      </c>
      <c r="E4" s="66">
        <v>5</v>
      </c>
      <c r="F4" s="67" t="s">
        <v>171</v>
      </c>
    </row>
    <row r="5" spans="1:6" ht="15.75" customHeight="1">
      <c r="A5" s="57"/>
      <c r="B5" s="33">
        <v>0</v>
      </c>
      <c r="C5" s="69"/>
      <c r="D5" s="33"/>
      <c r="E5" s="33">
        <v>0</v>
      </c>
      <c r="F5" s="70">
        <v>0</v>
      </c>
    </row>
    <row r="6" spans="1:6" ht="15.75" customHeight="1">
      <c r="A6" s="57"/>
      <c r="B6" s="33"/>
      <c r="C6" s="69"/>
      <c r="D6" s="33">
        <v>0</v>
      </c>
      <c r="E6" s="33">
        <v>0</v>
      </c>
      <c r="F6" s="70">
        <v>0</v>
      </c>
    </row>
    <row r="7" spans="1:6" ht="15.75" customHeight="1">
      <c r="A7" s="57"/>
      <c r="B7" s="33"/>
      <c r="C7" s="69"/>
      <c r="D7" s="33"/>
      <c r="E7" s="33"/>
      <c r="F7" s="70">
        <f aca="true" t="shared" si="0" ref="F7:F23">B7-D7-E7</f>
        <v>0</v>
      </c>
    </row>
    <row r="8" spans="1:6" ht="15.75" customHeight="1">
      <c r="A8" s="71"/>
      <c r="B8" s="33"/>
      <c r="C8" s="69"/>
      <c r="D8" s="33"/>
      <c r="E8" s="33"/>
      <c r="F8" s="70">
        <f t="shared" si="0"/>
        <v>0</v>
      </c>
    </row>
    <row r="9" spans="1:6" ht="15.75" customHeight="1">
      <c r="A9" s="57"/>
      <c r="B9" s="33"/>
      <c r="C9" s="69"/>
      <c r="D9" s="33"/>
      <c r="E9" s="33"/>
      <c r="F9" s="70">
        <f t="shared" si="0"/>
        <v>0</v>
      </c>
    </row>
    <row r="10" spans="1:6" ht="15.75" customHeight="1">
      <c r="A10" s="71"/>
      <c r="B10" s="33"/>
      <c r="C10" s="69"/>
      <c r="D10" s="33"/>
      <c r="E10" s="33"/>
      <c r="F10" s="70">
        <f t="shared" si="0"/>
        <v>0</v>
      </c>
    </row>
    <row r="11" spans="1:6" ht="15.75" customHeight="1">
      <c r="A11" s="57"/>
      <c r="B11" s="33"/>
      <c r="C11" s="69"/>
      <c r="D11" s="33"/>
      <c r="E11" s="33"/>
      <c r="F11" s="70">
        <f t="shared" si="0"/>
        <v>0</v>
      </c>
    </row>
    <row r="12" spans="1:6" ht="15.75" customHeight="1">
      <c r="A12" s="57"/>
      <c r="B12" s="33"/>
      <c r="C12" s="69"/>
      <c r="D12" s="33"/>
      <c r="E12" s="33"/>
      <c r="F12" s="70">
        <f t="shared" si="0"/>
        <v>0</v>
      </c>
    </row>
    <row r="13" spans="1:6" ht="15.75" customHeight="1">
      <c r="A13" s="57"/>
      <c r="B13" s="33"/>
      <c r="C13" s="69"/>
      <c r="D13" s="33"/>
      <c r="E13" s="33"/>
      <c r="F13" s="70">
        <f t="shared" si="0"/>
        <v>0</v>
      </c>
    </row>
    <row r="14" spans="1:6" ht="15.75" customHeight="1">
      <c r="A14" s="57"/>
      <c r="B14" s="33"/>
      <c r="C14" s="69"/>
      <c r="D14" s="33"/>
      <c r="E14" s="33"/>
      <c r="F14" s="70">
        <f t="shared" si="0"/>
        <v>0</v>
      </c>
    </row>
    <row r="15" spans="1:6" ht="15.75" customHeight="1">
      <c r="A15" s="57"/>
      <c r="B15" s="33"/>
      <c r="C15" s="69"/>
      <c r="D15" s="33"/>
      <c r="E15" s="33"/>
      <c r="F15" s="70">
        <f t="shared" si="0"/>
        <v>0</v>
      </c>
    </row>
    <row r="16" spans="1:6" ht="15.75" customHeight="1">
      <c r="A16" s="57"/>
      <c r="B16" s="33"/>
      <c r="C16" s="69"/>
      <c r="D16" s="33"/>
      <c r="E16" s="33"/>
      <c r="F16" s="70">
        <f t="shared" si="0"/>
        <v>0</v>
      </c>
    </row>
    <row r="17" spans="1:6" ht="15.75" customHeight="1">
      <c r="A17" s="57"/>
      <c r="B17" s="33"/>
      <c r="C17" s="69"/>
      <c r="D17" s="33"/>
      <c r="E17" s="33"/>
      <c r="F17" s="70">
        <f t="shared" si="0"/>
        <v>0</v>
      </c>
    </row>
    <row r="18" spans="1:6" ht="15.75" customHeight="1">
      <c r="A18" s="57"/>
      <c r="B18" s="33"/>
      <c r="C18" s="69"/>
      <c r="D18" s="33"/>
      <c r="E18" s="33"/>
      <c r="F18" s="70">
        <f t="shared" si="0"/>
        <v>0</v>
      </c>
    </row>
    <row r="19" spans="1:6" ht="15.75" customHeight="1">
      <c r="A19" s="57"/>
      <c r="B19" s="33"/>
      <c r="C19" s="69"/>
      <c r="D19" s="33"/>
      <c r="E19" s="33"/>
      <c r="F19" s="70">
        <f t="shared" si="0"/>
        <v>0</v>
      </c>
    </row>
    <row r="20" spans="1:6" ht="15.75" customHeight="1">
      <c r="A20" s="57"/>
      <c r="B20" s="33"/>
      <c r="C20" s="69"/>
      <c r="D20" s="33"/>
      <c r="E20" s="33"/>
      <c r="F20" s="70">
        <f t="shared" si="0"/>
        <v>0</v>
      </c>
    </row>
    <row r="21" spans="1:6" ht="15.75" customHeight="1">
      <c r="A21" s="57"/>
      <c r="B21" s="33"/>
      <c r="C21" s="69"/>
      <c r="D21" s="33"/>
      <c r="E21" s="33"/>
      <c r="F21" s="70">
        <f t="shared" si="0"/>
        <v>0</v>
      </c>
    </row>
    <row r="22" spans="1:6" ht="15.75" customHeight="1">
      <c r="A22" s="57"/>
      <c r="B22" s="33"/>
      <c r="C22" s="69"/>
      <c r="D22" s="33"/>
      <c r="E22" s="33"/>
      <c r="F22" s="70">
        <f t="shared" si="0"/>
        <v>0</v>
      </c>
    </row>
    <row r="23" spans="1:6" ht="15.75" customHeight="1" thickBot="1">
      <c r="A23" s="72"/>
      <c r="B23" s="34"/>
      <c r="C23" s="73"/>
      <c r="D23" s="34"/>
      <c r="E23" s="34"/>
      <c r="F23" s="74">
        <f t="shared" si="0"/>
        <v>0</v>
      </c>
    </row>
    <row r="24" spans="1:6" s="77" customFormat="1" ht="18" customHeight="1" thickBot="1">
      <c r="A24" s="267" t="s">
        <v>148</v>
      </c>
      <c r="B24" s="75">
        <v>0</v>
      </c>
      <c r="C24" s="170"/>
      <c r="D24" s="75">
        <f>SUM(D5:D23)</f>
        <v>0</v>
      </c>
      <c r="E24" s="75">
        <v>0</v>
      </c>
      <c r="F24" s="76"/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2/2013. (III.4.)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F24" sqref="F24"/>
    </sheetView>
  </sheetViews>
  <sheetFormatPr defaultColWidth="9.00390625" defaultRowHeight="12.75"/>
  <cols>
    <col min="1" max="1" width="60.625" style="54" customWidth="1"/>
    <col min="2" max="2" width="15.625" style="53" customWidth="1"/>
    <col min="3" max="3" width="16.375" style="53" customWidth="1"/>
    <col min="4" max="4" width="18.00390625" style="53" customWidth="1"/>
    <col min="5" max="5" width="16.625" style="53" customWidth="1"/>
    <col min="6" max="6" width="18.875" style="53" customWidth="1"/>
    <col min="7" max="8" width="12.875" style="53" customWidth="1"/>
    <col min="9" max="9" width="13.875" style="53" customWidth="1"/>
    <col min="10" max="16384" width="9.375" style="53" customWidth="1"/>
  </cols>
  <sheetData>
    <row r="1" spans="1:6" ht="24.75" customHeight="1">
      <c r="A1" s="717" t="s">
        <v>3</v>
      </c>
      <c r="B1" s="717"/>
      <c r="C1" s="717"/>
      <c r="D1" s="717"/>
      <c r="E1" s="717"/>
      <c r="F1" s="717"/>
    </row>
    <row r="2" spans="1:6" ht="23.25" customHeight="1" thickBot="1">
      <c r="A2" s="264"/>
      <c r="B2" s="68"/>
      <c r="C2" s="68"/>
      <c r="D2" s="68"/>
      <c r="E2" s="68"/>
      <c r="F2" s="63" t="s">
        <v>145</v>
      </c>
    </row>
    <row r="3" spans="1:6" s="56" customFormat="1" ht="48.75" customHeight="1" thickBot="1">
      <c r="A3" s="265" t="s">
        <v>152</v>
      </c>
      <c r="B3" s="266" t="s">
        <v>150</v>
      </c>
      <c r="C3" s="266" t="s">
        <v>151</v>
      </c>
      <c r="D3" s="266" t="s">
        <v>0</v>
      </c>
      <c r="E3" s="266" t="s">
        <v>446</v>
      </c>
      <c r="F3" s="64" t="s">
        <v>4</v>
      </c>
    </row>
    <row r="4" spans="1:6" s="68" customFormat="1" ht="15" customHeight="1" thickBot="1">
      <c r="A4" s="65">
        <v>1</v>
      </c>
      <c r="B4" s="66">
        <v>2</v>
      </c>
      <c r="C4" s="66">
        <v>3</v>
      </c>
      <c r="D4" s="66">
        <v>4</v>
      </c>
      <c r="E4" s="66">
        <v>5</v>
      </c>
      <c r="F4" s="67">
        <v>6</v>
      </c>
    </row>
    <row r="5" spans="1:6" ht="15.75" customHeight="1">
      <c r="A5" s="78"/>
      <c r="B5" s="79"/>
      <c r="C5" s="80"/>
      <c r="D5" s="79"/>
      <c r="E5" s="79"/>
      <c r="F5" s="81">
        <f aca="true" t="shared" si="0" ref="F5:F23">B5-D5-E5</f>
        <v>0</v>
      </c>
    </row>
    <row r="6" spans="1:6" ht="15.75" customHeight="1">
      <c r="A6" s="78"/>
      <c r="B6" s="79"/>
      <c r="C6" s="80"/>
      <c r="D6" s="79"/>
      <c r="E6" s="79"/>
      <c r="F6" s="81">
        <f t="shared" si="0"/>
        <v>0</v>
      </c>
    </row>
    <row r="7" spans="1:6" ht="15.75" customHeight="1">
      <c r="A7" s="78"/>
      <c r="B7" s="79"/>
      <c r="C7" s="80"/>
      <c r="D7" s="79"/>
      <c r="E7" s="79"/>
      <c r="F7" s="81">
        <f t="shared" si="0"/>
        <v>0</v>
      </c>
    </row>
    <row r="8" spans="1:6" ht="15.75" customHeight="1">
      <c r="A8" s="78"/>
      <c r="B8" s="79"/>
      <c r="C8" s="80"/>
      <c r="D8" s="79"/>
      <c r="E8" s="79"/>
      <c r="F8" s="81">
        <f t="shared" si="0"/>
        <v>0</v>
      </c>
    </row>
    <row r="9" spans="1:6" ht="15.75" customHeight="1">
      <c r="A9" s="78"/>
      <c r="B9" s="79"/>
      <c r="C9" s="80"/>
      <c r="D9" s="79"/>
      <c r="E9" s="79"/>
      <c r="F9" s="81">
        <f t="shared" si="0"/>
        <v>0</v>
      </c>
    </row>
    <row r="10" spans="1:6" ht="15.75" customHeight="1">
      <c r="A10" s="78"/>
      <c r="B10" s="79"/>
      <c r="C10" s="80"/>
      <c r="D10" s="79"/>
      <c r="E10" s="79"/>
      <c r="F10" s="81">
        <f t="shared" si="0"/>
        <v>0</v>
      </c>
    </row>
    <row r="11" spans="1:6" ht="15.75" customHeight="1">
      <c r="A11" s="78"/>
      <c r="B11" s="79"/>
      <c r="C11" s="80"/>
      <c r="D11" s="79"/>
      <c r="E11" s="79"/>
      <c r="F11" s="81">
        <f t="shared" si="0"/>
        <v>0</v>
      </c>
    </row>
    <row r="12" spans="1:6" ht="15.75" customHeight="1">
      <c r="A12" s="78"/>
      <c r="B12" s="79"/>
      <c r="C12" s="80"/>
      <c r="D12" s="79"/>
      <c r="E12" s="79"/>
      <c r="F12" s="81">
        <f t="shared" si="0"/>
        <v>0</v>
      </c>
    </row>
    <row r="13" spans="1:6" ht="15.75" customHeight="1">
      <c r="A13" s="78"/>
      <c r="B13" s="79"/>
      <c r="C13" s="80"/>
      <c r="D13" s="79"/>
      <c r="E13" s="79"/>
      <c r="F13" s="81">
        <f t="shared" si="0"/>
        <v>0</v>
      </c>
    </row>
    <row r="14" spans="1:6" ht="15.75" customHeight="1">
      <c r="A14" s="78"/>
      <c r="B14" s="79"/>
      <c r="C14" s="80"/>
      <c r="D14" s="79"/>
      <c r="E14" s="79"/>
      <c r="F14" s="81">
        <f t="shared" si="0"/>
        <v>0</v>
      </c>
    </row>
    <row r="15" spans="1:6" ht="15.75" customHeight="1">
      <c r="A15" s="78"/>
      <c r="B15" s="79"/>
      <c r="C15" s="80"/>
      <c r="D15" s="79"/>
      <c r="E15" s="79"/>
      <c r="F15" s="81">
        <f t="shared" si="0"/>
        <v>0</v>
      </c>
    </row>
    <row r="16" spans="1:6" ht="15.75" customHeight="1">
      <c r="A16" s="78"/>
      <c r="B16" s="79"/>
      <c r="C16" s="80"/>
      <c r="D16" s="79"/>
      <c r="E16" s="79"/>
      <c r="F16" s="81">
        <f t="shared" si="0"/>
        <v>0</v>
      </c>
    </row>
    <row r="17" spans="1:6" ht="15.75" customHeight="1">
      <c r="A17" s="78"/>
      <c r="B17" s="79"/>
      <c r="C17" s="80"/>
      <c r="D17" s="79"/>
      <c r="E17" s="79"/>
      <c r="F17" s="81">
        <f t="shared" si="0"/>
        <v>0</v>
      </c>
    </row>
    <row r="18" spans="1:6" ht="15.75" customHeight="1">
      <c r="A18" s="78"/>
      <c r="B18" s="79"/>
      <c r="C18" s="80"/>
      <c r="D18" s="79"/>
      <c r="E18" s="79"/>
      <c r="F18" s="81">
        <f t="shared" si="0"/>
        <v>0</v>
      </c>
    </row>
    <row r="19" spans="1:6" ht="15.75" customHeight="1">
      <c r="A19" s="78"/>
      <c r="B19" s="79"/>
      <c r="C19" s="80"/>
      <c r="D19" s="79"/>
      <c r="E19" s="79"/>
      <c r="F19" s="81">
        <f t="shared" si="0"/>
        <v>0</v>
      </c>
    </row>
    <row r="20" spans="1:6" ht="15.75" customHeight="1">
      <c r="A20" s="78"/>
      <c r="B20" s="79"/>
      <c r="C20" s="80"/>
      <c r="D20" s="79"/>
      <c r="E20" s="79"/>
      <c r="F20" s="81">
        <f t="shared" si="0"/>
        <v>0</v>
      </c>
    </row>
    <row r="21" spans="1:6" ht="15.75" customHeight="1">
      <c r="A21" s="78"/>
      <c r="B21" s="79"/>
      <c r="C21" s="80"/>
      <c r="D21" s="79"/>
      <c r="E21" s="79"/>
      <c r="F21" s="81">
        <f t="shared" si="0"/>
        <v>0</v>
      </c>
    </row>
    <row r="22" spans="1:6" ht="15.75" customHeight="1">
      <c r="A22" s="78"/>
      <c r="B22" s="79"/>
      <c r="C22" s="80"/>
      <c r="D22" s="79"/>
      <c r="E22" s="79"/>
      <c r="F22" s="81">
        <f t="shared" si="0"/>
        <v>0</v>
      </c>
    </row>
    <row r="23" spans="1:6" ht="15.75" customHeight="1" thickBot="1">
      <c r="A23" s="82"/>
      <c r="B23" s="83"/>
      <c r="C23" s="83"/>
      <c r="D23" s="83"/>
      <c r="E23" s="83"/>
      <c r="F23" s="84">
        <f t="shared" si="0"/>
        <v>0</v>
      </c>
    </row>
    <row r="24" spans="1:6" s="77" customFormat="1" ht="18" customHeight="1" thickBot="1">
      <c r="A24" s="267" t="s">
        <v>148</v>
      </c>
      <c r="B24" s="268">
        <f>SUM(B5:B23)</f>
        <v>0</v>
      </c>
      <c r="C24" s="171"/>
      <c r="D24" s="268">
        <f>SUM(D5:D23)</f>
        <v>0</v>
      </c>
      <c r="E24" s="268">
        <f>SUM(E5:E23)</f>
        <v>0</v>
      </c>
      <c r="F24" s="85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2/2013. (III.4.)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view="pageLayout" workbookViewId="0" topLeftCell="B1">
      <selection activeCell="L28" sqref="L28"/>
    </sheetView>
  </sheetViews>
  <sheetFormatPr defaultColWidth="9.00390625" defaultRowHeight="12.75"/>
  <cols>
    <col min="1" max="1" width="38.625" style="58" customWidth="1"/>
    <col min="2" max="5" width="13.875" style="58" customWidth="1"/>
    <col min="6" max="16384" width="9.375" style="58" customWidth="1"/>
  </cols>
  <sheetData>
    <row r="1" spans="1:5" ht="12.75">
      <c r="A1" s="290"/>
      <c r="B1" s="290"/>
      <c r="C1" s="290"/>
      <c r="D1" s="290"/>
      <c r="E1" s="290"/>
    </row>
    <row r="2" spans="1:5" ht="15.75">
      <c r="A2" s="291" t="s">
        <v>236</v>
      </c>
      <c r="B2" s="727"/>
      <c r="C2" s="727"/>
      <c r="D2" s="727"/>
      <c r="E2" s="727"/>
    </row>
    <row r="3" spans="1:5" ht="14.25" thickBot="1">
      <c r="A3" s="290"/>
      <c r="B3" s="290"/>
      <c r="C3" s="290"/>
      <c r="D3" s="728" t="s">
        <v>229</v>
      </c>
      <c r="E3" s="728"/>
    </row>
    <row r="4" spans="1:5" ht="15" customHeight="1" thickBot="1">
      <c r="A4" s="292" t="s">
        <v>228</v>
      </c>
      <c r="B4" s="293" t="s">
        <v>281</v>
      </c>
      <c r="C4" s="293" t="s">
        <v>358</v>
      </c>
      <c r="D4" s="293" t="s">
        <v>5</v>
      </c>
      <c r="E4" s="294" t="s">
        <v>124</v>
      </c>
    </row>
    <row r="5" spans="1:5" ht="12.75">
      <c r="A5" s="295" t="s">
        <v>230</v>
      </c>
      <c r="B5" s="130"/>
      <c r="C5" s="130"/>
      <c r="D5" s="130"/>
      <c r="E5" s="296">
        <f aca="true" t="shared" si="0" ref="E5:E11">SUM(B5:D5)</f>
        <v>0</v>
      </c>
    </row>
    <row r="6" spans="1:5" ht="12.75">
      <c r="A6" s="297" t="s">
        <v>244</v>
      </c>
      <c r="B6" s="131"/>
      <c r="C6" s="131"/>
      <c r="D6" s="131"/>
      <c r="E6" s="298">
        <f t="shared" si="0"/>
        <v>0</v>
      </c>
    </row>
    <row r="7" spans="1:5" ht="12.75">
      <c r="A7" s="299" t="s">
        <v>231</v>
      </c>
      <c r="B7" s="132"/>
      <c r="C7" s="132"/>
      <c r="D7" s="132"/>
      <c r="E7" s="300">
        <f t="shared" si="0"/>
        <v>0</v>
      </c>
    </row>
    <row r="8" spans="1:5" ht="12.75">
      <c r="A8" s="299" t="s">
        <v>246</v>
      </c>
      <c r="B8" s="132"/>
      <c r="C8" s="132"/>
      <c r="D8" s="132"/>
      <c r="E8" s="300">
        <f t="shared" si="0"/>
        <v>0</v>
      </c>
    </row>
    <row r="9" spans="1:5" ht="12.75">
      <c r="A9" s="299" t="s">
        <v>232</v>
      </c>
      <c r="B9" s="132"/>
      <c r="C9" s="132"/>
      <c r="D9" s="132"/>
      <c r="E9" s="300">
        <f t="shared" si="0"/>
        <v>0</v>
      </c>
    </row>
    <row r="10" spans="1:5" ht="12.75">
      <c r="A10" s="299" t="s">
        <v>233</v>
      </c>
      <c r="B10" s="132"/>
      <c r="C10" s="132"/>
      <c r="D10" s="132"/>
      <c r="E10" s="300">
        <f t="shared" si="0"/>
        <v>0</v>
      </c>
    </row>
    <row r="11" spans="1:5" ht="13.5" thickBot="1">
      <c r="A11" s="133"/>
      <c r="B11" s="134"/>
      <c r="C11" s="134"/>
      <c r="D11" s="134"/>
      <c r="E11" s="300">
        <f t="shared" si="0"/>
        <v>0</v>
      </c>
    </row>
    <row r="12" spans="1:5" ht="13.5" thickBot="1">
      <c r="A12" s="301" t="s">
        <v>235</v>
      </c>
      <c r="B12" s="302">
        <f>B5+SUM(B7:B11)</f>
        <v>0</v>
      </c>
      <c r="C12" s="302">
        <f>C5+SUM(C7:C11)</f>
        <v>0</v>
      </c>
      <c r="D12" s="302">
        <f>D5+SUM(D7:D11)</f>
        <v>0</v>
      </c>
      <c r="E12" s="303">
        <f>E5+SUM(E7:E11)</f>
        <v>0</v>
      </c>
    </row>
    <row r="13" spans="1:5" ht="13.5" thickBot="1">
      <c r="A13" s="62"/>
      <c r="B13" s="62"/>
      <c r="C13" s="62"/>
      <c r="D13" s="62"/>
      <c r="E13" s="62"/>
    </row>
    <row r="14" spans="1:5" ht="15" customHeight="1" thickBot="1">
      <c r="A14" s="292" t="s">
        <v>234</v>
      </c>
      <c r="B14" s="293" t="s">
        <v>281</v>
      </c>
      <c r="C14" s="293" t="s">
        <v>358</v>
      </c>
      <c r="D14" s="293" t="s">
        <v>5</v>
      </c>
      <c r="E14" s="294" t="s">
        <v>124</v>
      </c>
    </row>
    <row r="15" spans="1:5" ht="12.75">
      <c r="A15" s="295" t="s">
        <v>240</v>
      </c>
      <c r="B15" s="130"/>
      <c r="C15" s="130"/>
      <c r="D15" s="130"/>
      <c r="E15" s="296">
        <f aca="true" t="shared" si="1" ref="E15:E21">SUM(B15:D15)</f>
        <v>0</v>
      </c>
    </row>
    <row r="16" spans="1:5" ht="12.75">
      <c r="A16" s="304" t="s">
        <v>241</v>
      </c>
      <c r="B16" s="132"/>
      <c r="C16" s="132"/>
      <c r="D16" s="132"/>
      <c r="E16" s="300">
        <f t="shared" si="1"/>
        <v>0</v>
      </c>
    </row>
    <row r="17" spans="1:5" ht="12.75">
      <c r="A17" s="299" t="s">
        <v>242</v>
      </c>
      <c r="B17" s="132"/>
      <c r="C17" s="132"/>
      <c r="D17" s="132"/>
      <c r="E17" s="300">
        <f t="shared" si="1"/>
        <v>0</v>
      </c>
    </row>
    <row r="18" spans="1:5" ht="12.75">
      <c r="A18" s="299" t="s">
        <v>243</v>
      </c>
      <c r="B18" s="132"/>
      <c r="C18" s="132"/>
      <c r="D18" s="132"/>
      <c r="E18" s="300">
        <f t="shared" si="1"/>
        <v>0</v>
      </c>
    </row>
    <row r="19" spans="1:5" ht="12.75">
      <c r="A19" s="135"/>
      <c r="B19" s="132"/>
      <c r="C19" s="132"/>
      <c r="D19" s="132"/>
      <c r="E19" s="300">
        <f t="shared" si="1"/>
        <v>0</v>
      </c>
    </row>
    <row r="20" spans="1:5" ht="12.75">
      <c r="A20" s="135"/>
      <c r="B20" s="132"/>
      <c r="C20" s="132"/>
      <c r="D20" s="132"/>
      <c r="E20" s="300">
        <f t="shared" si="1"/>
        <v>0</v>
      </c>
    </row>
    <row r="21" spans="1:5" ht="13.5" thickBot="1">
      <c r="A21" s="133"/>
      <c r="B21" s="134"/>
      <c r="C21" s="134"/>
      <c r="D21" s="134"/>
      <c r="E21" s="300">
        <f t="shared" si="1"/>
        <v>0</v>
      </c>
    </row>
    <row r="22" spans="1:5" ht="13.5" thickBot="1">
      <c r="A22" s="301" t="s">
        <v>126</v>
      </c>
      <c r="B22" s="302">
        <f>SUM(B15:B21)</f>
        <v>0</v>
      </c>
      <c r="C22" s="302">
        <f>SUM(C15:C21)</f>
        <v>0</v>
      </c>
      <c r="D22" s="302">
        <f>SUM(D15:D21)</f>
        <v>0</v>
      </c>
      <c r="E22" s="303">
        <f>SUM(E15:E21)</f>
        <v>0</v>
      </c>
    </row>
    <row r="23" spans="1:5" ht="12.75">
      <c r="A23" s="290"/>
      <c r="B23" s="290"/>
      <c r="C23" s="290"/>
      <c r="D23" s="290"/>
      <c r="E23" s="290"/>
    </row>
    <row r="24" spans="1:5" ht="12.75">
      <c r="A24" s="290"/>
      <c r="B24" s="290"/>
      <c r="C24" s="290"/>
      <c r="D24" s="290"/>
      <c r="E24" s="290"/>
    </row>
    <row r="25" spans="1:5" ht="15.75">
      <c r="A25" s="291" t="s">
        <v>236</v>
      </c>
      <c r="B25" s="727"/>
      <c r="C25" s="727"/>
      <c r="D25" s="727"/>
      <c r="E25" s="727"/>
    </row>
    <row r="26" spans="1:5" ht="14.25" thickBot="1">
      <c r="A26" s="290"/>
      <c r="B26" s="290"/>
      <c r="C26" s="290"/>
      <c r="D26" s="728" t="s">
        <v>229</v>
      </c>
      <c r="E26" s="728"/>
    </row>
    <row r="27" spans="1:5" ht="13.5" thickBot="1">
      <c r="A27" s="292" t="s">
        <v>228</v>
      </c>
      <c r="B27" s="293" t="s">
        <v>281</v>
      </c>
      <c r="C27" s="293" t="s">
        <v>358</v>
      </c>
      <c r="D27" s="293" t="s">
        <v>5</v>
      </c>
      <c r="E27" s="294" t="s">
        <v>124</v>
      </c>
    </row>
    <row r="28" spans="1:5" ht="12.75">
      <c r="A28" s="295" t="s">
        <v>230</v>
      </c>
      <c r="B28" s="130"/>
      <c r="C28" s="130"/>
      <c r="D28" s="130"/>
      <c r="E28" s="296">
        <f aca="true" t="shared" si="2" ref="E28:E34">SUM(B28:D28)</f>
        <v>0</v>
      </c>
    </row>
    <row r="29" spans="1:5" ht="12.75">
      <c r="A29" s="297" t="s">
        <v>244</v>
      </c>
      <c r="B29" s="131"/>
      <c r="C29" s="131"/>
      <c r="D29" s="131"/>
      <c r="E29" s="298">
        <f t="shared" si="2"/>
        <v>0</v>
      </c>
    </row>
    <row r="30" spans="1:5" ht="12.75">
      <c r="A30" s="299" t="s">
        <v>231</v>
      </c>
      <c r="B30" s="132"/>
      <c r="C30" s="132"/>
      <c r="D30" s="132"/>
      <c r="E30" s="300">
        <f t="shared" si="2"/>
        <v>0</v>
      </c>
    </row>
    <row r="31" spans="1:5" ht="12.75">
      <c r="A31" s="299" t="s">
        <v>246</v>
      </c>
      <c r="B31" s="132"/>
      <c r="C31" s="132"/>
      <c r="D31" s="132"/>
      <c r="E31" s="300">
        <f t="shared" si="2"/>
        <v>0</v>
      </c>
    </row>
    <row r="32" spans="1:5" ht="12.75">
      <c r="A32" s="299" t="s">
        <v>232</v>
      </c>
      <c r="B32" s="132"/>
      <c r="C32" s="132"/>
      <c r="D32" s="132"/>
      <c r="E32" s="300">
        <f t="shared" si="2"/>
        <v>0</v>
      </c>
    </row>
    <row r="33" spans="1:5" ht="12.75">
      <c r="A33" s="299" t="s">
        <v>233</v>
      </c>
      <c r="B33" s="132"/>
      <c r="C33" s="132"/>
      <c r="D33" s="132"/>
      <c r="E33" s="300">
        <f t="shared" si="2"/>
        <v>0</v>
      </c>
    </row>
    <row r="34" spans="1:5" ht="13.5" thickBot="1">
      <c r="A34" s="133"/>
      <c r="B34" s="134"/>
      <c r="C34" s="134"/>
      <c r="D34" s="134"/>
      <c r="E34" s="300">
        <f t="shared" si="2"/>
        <v>0</v>
      </c>
    </row>
    <row r="35" spans="1:5" ht="13.5" thickBot="1">
      <c r="A35" s="301" t="s">
        <v>235</v>
      </c>
      <c r="B35" s="302">
        <f>B28+SUM(B30:B34)</f>
        <v>0</v>
      </c>
      <c r="C35" s="302">
        <f>C28+SUM(C30:C34)</f>
        <v>0</v>
      </c>
      <c r="D35" s="302">
        <f>D28+SUM(D30:D34)</f>
        <v>0</v>
      </c>
      <c r="E35" s="303">
        <f>E28+SUM(E30:E34)</f>
        <v>0</v>
      </c>
    </row>
    <row r="36" spans="1:5" ht="13.5" thickBot="1">
      <c r="A36" s="62"/>
      <c r="B36" s="62"/>
      <c r="C36" s="62"/>
      <c r="D36" s="62"/>
      <c r="E36" s="62"/>
    </row>
    <row r="37" spans="1:5" ht="13.5" thickBot="1">
      <c r="A37" s="292" t="s">
        <v>234</v>
      </c>
      <c r="B37" s="293" t="s">
        <v>281</v>
      </c>
      <c r="C37" s="293" t="s">
        <v>358</v>
      </c>
      <c r="D37" s="293" t="s">
        <v>5</v>
      </c>
      <c r="E37" s="294" t="s">
        <v>124</v>
      </c>
    </row>
    <row r="38" spans="1:5" ht="12.75">
      <c r="A38" s="295" t="s">
        <v>240</v>
      </c>
      <c r="B38" s="130"/>
      <c r="C38" s="130"/>
      <c r="D38" s="130"/>
      <c r="E38" s="296">
        <f aca="true" t="shared" si="3" ref="E38:E44">SUM(B38:D38)</f>
        <v>0</v>
      </c>
    </row>
    <row r="39" spans="1:5" ht="12.75">
      <c r="A39" s="304" t="s">
        <v>241</v>
      </c>
      <c r="B39" s="132"/>
      <c r="C39" s="132"/>
      <c r="D39" s="132"/>
      <c r="E39" s="300">
        <f t="shared" si="3"/>
        <v>0</v>
      </c>
    </row>
    <row r="40" spans="1:5" ht="12.75">
      <c r="A40" s="299" t="s">
        <v>242</v>
      </c>
      <c r="B40" s="132"/>
      <c r="C40" s="132"/>
      <c r="D40" s="132"/>
      <c r="E40" s="300">
        <f t="shared" si="3"/>
        <v>0</v>
      </c>
    </row>
    <row r="41" spans="1:5" ht="12.75">
      <c r="A41" s="299" t="s">
        <v>243</v>
      </c>
      <c r="B41" s="132"/>
      <c r="C41" s="132"/>
      <c r="D41" s="132"/>
      <c r="E41" s="300">
        <f t="shared" si="3"/>
        <v>0</v>
      </c>
    </row>
    <row r="42" spans="1:5" ht="12.75">
      <c r="A42" s="135"/>
      <c r="B42" s="132"/>
      <c r="C42" s="132"/>
      <c r="D42" s="132"/>
      <c r="E42" s="300">
        <f t="shared" si="3"/>
        <v>0</v>
      </c>
    </row>
    <row r="43" spans="1:5" ht="12.75">
      <c r="A43" s="135"/>
      <c r="B43" s="132"/>
      <c r="C43" s="132"/>
      <c r="D43" s="132"/>
      <c r="E43" s="300">
        <f t="shared" si="3"/>
        <v>0</v>
      </c>
    </row>
    <row r="44" spans="1:5" ht="13.5" thickBot="1">
      <c r="A44" s="133"/>
      <c r="B44" s="134"/>
      <c r="C44" s="134"/>
      <c r="D44" s="134"/>
      <c r="E44" s="300">
        <f t="shared" si="3"/>
        <v>0</v>
      </c>
    </row>
    <row r="45" spans="1:5" ht="13.5" thickBot="1">
      <c r="A45" s="301" t="s">
        <v>126</v>
      </c>
      <c r="B45" s="302">
        <f>SUM(B38:B44)</f>
        <v>0</v>
      </c>
      <c r="C45" s="302">
        <f>SUM(C38:C44)</f>
        <v>0</v>
      </c>
      <c r="D45" s="302">
        <f>SUM(D38:D44)</f>
        <v>0</v>
      </c>
      <c r="E45" s="303">
        <f>SUM(E38:E44)</f>
        <v>0</v>
      </c>
    </row>
    <row r="46" spans="1:5" ht="12.75">
      <c r="A46" s="290"/>
      <c r="B46" s="290"/>
      <c r="C46" s="290"/>
      <c r="D46" s="290"/>
      <c r="E46" s="290"/>
    </row>
    <row r="47" spans="1:5" ht="15.75">
      <c r="A47" s="736" t="s">
        <v>6</v>
      </c>
      <c r="B47" s="736"/>
      <c r="C47" s="736"/>
      <c r="D47" s="736"/>
      <c r="E47" s="736"/>
    </row>
    <row r="48" spans="1:5" ht="13.5" thickBot="1">
      <c r="A48" s="290"/>
      <c r="B48" s="290"/>
      <c r="C48" s="290"/>
      <c r="D48" s="290"/>
      <c r="E48" s="290"/>
    </row>
    <row r="49" spans="1:8" ht="13.5" thickBot="1">
      <c r="A49" s="718" t="s">
        <v>237</v>
      </c>
      <c r="B49" s="719"/>
      <c r="C49" s="720"/>
      <c r="D49" s="739" t="s">
        <v>247</v>
      </c>
      <c r="E49" s="740"/>
      <c r="H49" s="59"/>
    </row>
    <row r="50" spans="1:5" ht="12.75">
      <c r="A50" s="721"/>
      <c r="B50" s="722"/>
      <c r="C50" s="723"/>
      <c r="D50" s="732"/>
      <c r="E50" s="733"/>
    </row>
    <row r="51" spans="1:5" ht="13.5" thickBot="1">
      <c r="A51" s="724"/>
      <c r="B51" s="725"/>
      <c r="C51" s="726"/>
      <c r="D51" s="734"/>
      <c r="E51" s="735"/>
    </row>
    <row r="52" spans="1:5" ht="13.5" thickBot="1">
      <c r="A52" s="729" t="s">
        <v>126</v>
      </c>
      <c r="B52" s="730"/>
      <c r="C52" s="731"/>
      <c r="D52" s="737">
        <f>SUM(D50:E51)</f>
        <v>0</v>
      </c>
      <c r="E52" s="738"/>
    </row>
  </sheetData>
  <sheetProtection sheet="1"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8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2/2013. (III.4.)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99"/>
  <sheetViews>
    <sheetView zoomScale="115" zoomScaleNormal="115" workbookViewId="0" topLeftCell="A1">
      <selection activeCell="D18" sqref="D18"/>
    </sheetView>
  </sheetViews>
  <sheetFormatPr defaultColWidth="9.00390625" defaultRowHeight="12.75"/>
  <cols>
    <col min="1" max="1" width="9.625" style="639" customWidth="1"/>
    <col min="2" max="2" width="9.625" style="640" customWidth="1"/>
    <col min="3" max="3" width="72.00390625" style="640" customWidth="1"/>
    <col min="4" max="4" width="25.00390625" style="641" customWidth="1"/>
    <col min="5" max="16384" width="9.375" style="4" customWidth="1"/>
  </cols>
  <sheetData>
    <row r="1" spans="1:4" s="2" customFormat="1" ht="16.5" customHeight="1" thickBot="1">
      <c r="A1" s="305"/>
      <c r="B1" s="306"/>
      <c r="C1" s="307"/>
      <c r="D1" s="352" t="s">
        <v>15</v>
      </c>
    </row>
    <row r="2" spans="1:4" s="136" customFormat="1" ht="25.5" customHeight="1">
      <c r="A2" s="741" t="s">
        <v>400</v>
      </c>
      <c r="B2" s="742"/>
      <c r="C2" s="537" t="s">
        <v>399</v>
      </c>
      <c r="D2" s="551" t="s">
        <v>127</v>
      </c>
    </row>
    <row r="3" spans="1:4" s="136" customFormat="1" ht="16.5" thickBot="1">
      <c r="A3" s="308" t="s">
        <v>365</v>
      </c>
      <c r="B3" s="309"/>
      <c r="C3" s="538" t="s">
        <v>128</v>
      </c>
      <c r="D3" s="552" t="s">
        <v>129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55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554"/>
    </row>
    <row r="8" spans="1:4" s="86" customFormat="1" ht="12" customHeight="1" thickBot="1">
      <c r="A8" s="272" t="s">
        <v>91</v>
      </c>
      <c r="B8" s="317"/>
      <c r="C8" s="435" t="s">
        <v>368</v>
      </c>
      <c r="D8" s="478">
        <f>+D9+D14</f>
        <v>0</v>
      </c>
    </row>
    <row r="9" spans="1:4" s="138" customFormat="1" ht="12" customHeight="1" thickBot="1">
      <c r="A9" s="272" t="s">
        <v>92</v>
      </c>
      <c r="B9" s="317"/>
      <c r="C9" s="539" t="s">
        <v>7</v>
      </c>
      <c r="D9" s="478">
        <f>SUM(D10:D13)</f>
        <v>0</v>
      </c>
    </row>
    <row r="10" spans="1:4" s="139" customFormat="1" ht="12" customHeight="1">
      <c r="A10" s="319"/>
      <c r="B10" s="320" t="s">
        <v>201</v>
      </c>
      <c r="C10" s="540" t="s">
        <v>135</v>
      </c>
      <c r="D10" s="476"/>
    </row>
    <row r="11" spans="1:4" s="139" customFormat="1" ht="12" customHeight="1">
      <c r="A11" s="319"/>
      <c r="B11" s="320" t="s">
        <v>202</v>
      </c>
      <c r="C11" s="541" t="s">
        <v>170</v>
      </c>
      <c r="D11" s="476"/>
    </row>
    <row r="12" spans="1:4" s="139" customFormat="1" ht="12" customHeight="1">
      <c r="A12" s="319"/>
      <c r="B12" s="320" t="s">
        <v>203</v>
      </c>
      <c r="C12" s="541" t="s">
        <v>283</v>
      </c>
      <c r="D12" s="476"/>
    </row>
    <row r="13" spans="1:4" s="139" customFormat="1" ht="12" customHeight="1" thickBot="1">
      <c r="A13" s="319"/>
      <c r="B13" s="320" t="s">
        <v>204</v>
      </c>
      <c r="C13" s="542" t="s">
        <v>284</v>
      </c>
      <c r="D13" s="476"/>
    </row>
    <row r="14" spans="1:4" s="138" customFormat="1" ht="12" customHeight="1" thickBot="1">
      <c r="A14" s="272" t="s">
        <v>93</v>
      </c>
      <c r="B14" s="317"/>
      <c r="C14" s="539" t="s">
        <v>285</v>
      </c>
      <c r="D14" s="478">
        <f>SUM(D15:D22)</f>
        <v>0</v>
      </c>
    </row>
    <row r="15" spans="1:4" s="138" customFormat="1" ht="12" customHeight="1">
      <c r="A15" s="321"/>
      <c r="B15" s="320" t="s">
        <v>175</v>
      </c>
      <c r="C15" s="540" t="s">
        <v>290</v>
      </c>
      <c r="D15" s="555"/>
    </row>
    <row r="16" spans="1:4" s="138" customFormat="1" ht="12" customHeight="1">
      <c r="A16" s="319"/>
      <c r="B16" s="320" t="s">
        <v>176</v>
      </c>
      <c r="C16" s="541" t="s">
        <v>291</v>
      </c>
      <c r="D16" s="476"/>
    </row>
    <row r="17" spans="1:4" s="138" customFormat="1" ht="12" customHeight="1">
      <c r="A17" s="319"/>
      <c r="B17" s="320" t="s">
        <v>177</v>
      </c>
      <c r="C17" s="541" t="s">
        <v>292</v>
      </c>
      <c r="D17" s="476"/>
    </row>
    <row r="18" spans="1:4" s="138" customFormat="1" ht="12" customHeight="1">
      <c r="A18" s="319"/>
      <c r="B18" s="320" t="s">
        <v>178</v>
      </c>
      <c r="C18" s="541" t="s">
        <v>293</v>
      </c>
      <c r="D18" s="476"/>
    </row>
    <row r="19" spans="1:4" s="138" customFormat="1" ht="12" customHeight="1">
      <c r="A19" s="319"/>
      <c r="B19" s="320" t="s">
        <v>286</v>
      </c>
      <c r="C19" s="541" t="s">
        <v>294</v>
      </c>
      <c r="D19" s="476"/>
    </row>
    <row r="20" spans="1:4" s="138" customFormat="1" ht="12" customHeight="1">
      <c r="A20" s="322"/>
      <c r="B20" s="320" t="s">
        <v>287</v>
      </c>
      <c r="C20" s="541" t="s">
        <v>407</v>
      </c>
      <c r="D20" s="556"/>
    </row>
    <row r="21" spans="1:4" s="139" customFormat="1" ht="12" customHeight="1">
      <c r="A21" s="319"/>
      <c r="B21" s="320" t="s">
        <v>288</v>
      </c>
      <c r="C21" s="541" t="s">
        <v>296</v>
      </c>
      <c r="D21" s="476"/>
    </row>
    <row r="22" spans="1:4" s="139" customFormat="1" ht="12" customHeight="1" thickBot="1">
      <c r="A22" s="323"/>
      <c r="B22" s="324" t="s">
        <v>289</v>
      </c>
      <c r="C22" s="542" t="s">
        <v>297</v>
      </c>
      <c r="D22" s="477"/>
    </row>
    <row r="23" spans="1:4" s="139" customFormat="1" ht="12" customHeight="1" thickBot="1">
      <c r="A23" s="272" t="s">
        <v>94</v>
      </c>
      <c r="B23" s="325"/>
      <c r="C23" s="539" t="s">
        <v>408</v>
      </c>
      <c r="D23" s="508"/>
    </row>
    <row r="24" spans="1:4" s="138" customFormat="1" ht="12" customHeight="1" thickBot="1">
      <c r="A24" s="272" t="s">
        <v>95</v>
      </c>
      <c r="B24" s="317"/>
      <c r="C24" s="539" t="s">
        <v>8</v>
      </c>
      <c r="D24" s="478">
        <f>SUM(D25:D32)</f>
        <v>0</v>
      </c>
    </row>
    <row r="25" spans="1:4" s="139" customFormat="1" ht="12" customHeight="1">
      <c r="A25" s="319"/>
      <c r="B25" s="320" t="s">
        <v>179</v>
      </c>
      <c r="C25" s="540" t="s">
        <v>9</v>
      </c>
      <c r="D25" s="120"/>
    </row>
    <row r="26" spans="1:4" s="139" customFormat="1" ht="12" customHeight="1">
      <c r="A26" s="319"/>
      <c r="B26" s="320" t="s">
        <v>180</v>
      </c>
      <c r="C26" s="541" t="s">
        <v>308</v>
      </c>
      <c r="D26" s="120"/>
    </row>
    <row r="27" spans="1:4" s="139" customFormat="1" ht="12" customHeight="1">
      <c r="A27" s="319"/>
      <c r="B27" s="320" t="s">
        <v>181</v>
      </c>
      <c r="C27" s="541" t="s">
        <v>184</v>
      </c>
      <c r="D27" s="120"/>
    </row>
    <row r="28" spans="1:4" s="139" customFormat="1" ht="12" customHeight="1">
      <c r="A28" s="319"/>
      <c r="B28" s="320" t="s">
        <v>301</v>
      </c>
      <c r="C28" s="541" t="s">
        <v>309</v>
      </c>
      <c r="D28" s="120"/>
    </row>
    <row r="29" spans="1:4" s="139" customFormat="1" ht="12" customHeight="1">
      <c r="A29" s="319"/>
      <c r="B29" s="320" t="s">
        <v>302</v>
      </c>
      <c r="C29" s="541" t="s">
        <v>310</v>
      </c>
      <c r="D29" s="120"/>
    </row>
    <row r="30" spans="1:4" s="139" customFormat="1" ht="12" customHeight="1">
      <c r="A30" s="319"/>
      <c r="B30" s="320" t="s">
        <v>303</v>
      </c>
      <c r="C30" s="541" t="s">
        <v>311</v>
      </c>
      <c r="D30" s="120"/>
    </row>
    <row r="31" spans="1:4" s="139" customFormat="1" ht="12" customHeight="1">
      <c r="A31" s="319"/>
      <c r="B31" s="320" t="s">
        <v>304</v>
      </c>
      <c r="C31" s="541" t="s">
        <v>409</v>
      </c>
      <c r="D31" s="120"/>
    </row>
    <row r="32" spans="1:4" s="139" customFormat="1" ht="12" customHeight="1" thickBot="1">
      <c r="A32" s="323"/>
      <c r="B32" s="324" t="s">
        <v>305</v>
      </c>
      <c r="C32" s="543" t="s">
        <v>369</v>
      </c>
      <c r="D32" s="557"/>
    </row>
    <row r="33" spans="1:4" s="139" customFormat="1" ht="12" customHeight="1" thickBot="1">
      <c r="A33" s="280" t="s">
        <v>96</v>
      </c>
      <c r="B33" s="176"/>
      <c r="C33" s="435" t="s">
        <v>560</v>
      </c>
      <c r="D33" s="478">
        <f>+D34+D40</f>
        <v>0</v>
      </c>
    </row>
    <row r="34" spans="1:4" s="139" customFormat="1" ht="12" customHeight="1">
      <c r="A34" s="321"/>
      <c r="B34" s="222" t="s">
        <v>182</v>
      </c>
      <c r="C34" s="629" t="s">
        <v>546</v>
      </c>
      <c r="D34" s="575">
        <f>SUM(D35:D39)</f>
        <v>0</v>
      </c>
    </row>
    <row r="35" spans="1:4" s="139" customFormat="1" ht="12" customHeight="1">
      <c r="A35" s="319"/>
      <c r="B35" s="204" t="s">
        <v>185</v>
      </c>
      <c r="C35" s="541" t="s">
        <v>410</v>
      </c>
      <c r="D35" s="476"/>
    </row>
    <row r="36" spans="1:4" s="139" customFormat="1" ht="12" customHeight="1">
      <c r="A36" s="319"/>
      <c r="B36" s="204" t="s">
        <v>186</v>
      </c>
      <c r="C36" s="541" t="s">
        <v>411</v>
      </c>
      <c r="D36" s="476"/>
    </row>
    <row r="37" spans="1:4" s="139" customFormat="1" ht="12" customHeight="1">
      <c r="A37" s="319"/>
      <c r="B37" s="204" t="s">
        <v>187</v>
      </c>
      <c r="C37" s="541" t="s">
        <v>412</v>
      </c>
      <c r="D37" s="476"/>
    </row>
    <row r="38" spans="1:4" s="139" customFormat="1" ht="12" customHeight="1">
      <c r="A38" s="319"/>
      <c r="B38" s="204" t="s">
        <v>188</v>
      </c>
      <c r="C38" s="541" t="s">
        <v>413</v>
      </c>
      <c r="D38" s="476"/>
    </row>
    <row r="39" spans="1:4" s="139" customFormat="1" ht="12" customHeight="1">
      <c r="A39" s="319"/>
      <c r="B39" s="204" t="s">
        <v>313</v>
      </c>
      <c r="C39" s="541" t="s">
        <v>547</v>
      </c>
      <c r="D39" s="476"/>
    </row>
    <row r="40" spans="1:4" s="139" customFormat="1" ht="12" customHeight="1">
      <c r="A40" s="319"/>
      <c r="B40" s="204" t="s">
        <v>183</v>
      </c>
      <c r="C40" s="544" t="s">
        <v>548</v>
      </c>
      <c r="D40" s="574">
        <f>SUM(D41:D45)</f>
        <v>0</v>
      </c>
    </row>
    <row r="41" spans="1:4" s="139" customFormat="1" ht="12" customHeight="1">
      <c r="A41" s="319"/>
      <c r="B41" s="204" t="s">
        <v>191</v>
      </c>
      <c r="C41" s="541" t="s">
        <v>410</v>
      </c>
      <c r="D41" s="476"/>
    </row>
    <row r="42" spans="1:4" s="139" customFormat="1" ht="12" customHeight="1">
      <c r="A42" s="319"/>
      <c r="B42" s="204" t="s">
        <v>192</v>
      </c>
      <c r="C42" s="541" t="s">
        <v>411</v>
      </c>
      <c r="D42" s="476"/>
    </row>
    <row r="43" spans="1:4" s="139" customFormat="1" ht="12" customHeight="1">
      <c r="A43" s="319"/>
      <c r="B43" s="204" t="s">
        <v>193</v>
      </c>
      <c r="C43" s="541" t="s">
        <v>412</v>
      </c>
      <c r="D43" s="476"/>
    </row>
    <row r="44" spans="1:4" s="139" customFormat="1" ht="12" customHeight="1">
      <c r="A44" s="319"/>
      <c r="B44" s="204" t="s">
        <v>194</v>
      </c>
      <c r="C44" s="541" t="s">
        <v>413</v>
      </c>
      <c r="D44" s="476"/>
    </row>
    <row r="45" spans="1:4" s="139" customFormat="1" ht="12" customHeight="1" thickBot="1">
      <c r="A45" s="326"/>
      <c r="B45" s="223" t="s">
        <v>314</v>
      </c>
      <c r="C45" s="542" t="s">
        <v>549</v>
      </c>
      <c r="D45" s="558"/>
    </row>
    <row r="46" spans="1:4" s="138" customFormat="1" ht="12" customHeight="1" thickBot="1">
      <c r="A46" s="280" t="s">
        <v>97</v>
      </c>
      <c r="B46" s="317"/>
      <c r="C46" s="539" t="s">
        <v>414</v>
      </c>
      <c r="D46" s="478">
        <f>+D47+D48</f>
        <v>0</v>
      </c>
    </row>
    <row r="47" spans="1:4" s="139" customFormat="1" ht="12" customHeight="1">
      <c r="A47" s="319"/>
      <c r="B47" s="204" t="s">
        <v>189</v>
      </c>
      <c r="C47" s="540" t="s">
        <v>239</v>
      </c>
      <c r="D47" s="476"/>
    </row>
    <row r="48" spans="1:4" s="139" customFormat="1" ht="12" customHeight="1" thickBot="1">
      <c r="A48" s="319"/>
      <c r="B48" s="204" t="s">
        <v>190</v>
      </c>
      <c r="C48" s="542" t="s">
        <v>11</v>
      </c>
      <c r="D48" s="476"/>
    </row>
    <row r="49" spans="1:4" s="139" customFormat="1" ht="12" customHeight="1" thickBot="1">
      <c r="A49" s="272" t="s">
        <v>98</v>
      </c>
      <c r="B49" s="317"/>
      <c r="C49" s="539" t="s">
        <v>10</v>
      </c>
      <c r="D49" s="478">
        <f>+D50+D51+D52</f>
        <v>0</v>
      </c>
    </row>
    <row r="50" spans="1:4" s="139" customFormat="1" ht="12" customHeight="1">
      <c r="A50" s="327"/>
      <c r="B50" s="204" t="s">
        <v>318</v>
      </c>
      <c r="C50" s="540" t="s">
        <v>316</v>
      </c>
      <c r="D50" s="475"/>
    </row>
    <row r="51" spans="1:4" s="139" customFormat="1" ht="12" customHeight="1">
      <c r="A51" s="327"/>
      <c r="B51" s="204" t="s">
        <v>319</v>
      </c>
      <c r="C51" s="541" t="s">
        <v>317</v>
      </c>
      <c r="D51" s="475"/>
    </row>
    <row r="52" spans="1:4" s="139" customFormat="1" ht="12" customHeight="1" thickBot="1">
      <c r="A52" s="319"/>
      <c r="B52" s="204" t="s">
        <v>477</v>
      </c>
      <c r="C52" s="543" t="s">
        <v>416</v>
      </c>
      <c r="D52" s="476"/>
    </row>
    <row r="53" spans="1:4" s="139" customFormat="1" ht="12" customHeight="1" thickBot="1">
      <c r="A53" s="280" t="s">
        <v>99</v>
      </c>
      <c r="B53" s="328"/>
      <c r="C53" s="435" t="s">
        <v>417</v>
      </c>
      <c r="D53" s="559"/>
    </row>
    <row r="54" spans="1:4" s="138" customFormat="1" ht="12" customHeight="1" thickBot="1">
      <c r="A54" s="329" t="s">
        <v>100</v>
      </c>
      <c r="B54" s="330"/>
      <c r="C54" s="435" t="s">
        <v>561</v>
      </c>
      <c r="D54" s="560">
        <f>+D9+D14+D23+D24+D33+D46+D49+D53</f>
        <v>0</v>
      </c>
    </row>
    <row r="55" spans="1:4" s="138" customFormat="1" ht="12" customHeight="1" thickBot="1">
      <c r="A55" s="272" t="s">
        <v>101</v>
      </c>
      <c r="B55" s="224"/>
      <c r="C55" s="435" t="s">
        <v>420</v>
      </c>
      <c r="D55" s="561">
        <f>+D56+D57</f>
        <v>0</v>
      </c>
    </row>
    <row r="56" spans="1:4" s="138" customFormat="1" ht="12" customHeight="1">
      <c r="A56" s="321"/>
      <c r="B56" s="222" t="s">
        <v>249</v>
      </c>
      <c r="C56" s="630" t="s">
        <v>12</v>
      </c>
      <c r="D56" s="562"/>
    </row>
    <row r="57" spans="1:4" s="138" customFormat="1" ht="12" customHeight="1" thickBot="1">
      <c r="A57" s="326"/>
      <c r="B57" s="223" t="s">
        <v>250</v>
      </c>
      <c r="C57" s="631" t="s">
        <v>13</v>
      </c>
      <c r="D57" s="124"/>
    </row>
    <row r="58" spans="1:4" s="139" customFormat="1" ht="12" customHeight="1" thickBot="1">
      <c r="A58" s="331" t="s">
        <v>102</v>
      </c>
      <c r="B58" s="632"/>
      <c r="C58" s="633" t="s">
        <v>14</v>
      </c>
      <c r="D58" s="478">
        <f>+D54+D55</f>
        <v>0</v>
      </c>
    </row>
    <row r="59" spans="1:4" s="139" customFormat="1" ht="15" customHeight="1">
      <c r="A59" s="334"/>
      <c r="B59" s="334"/>
      <c r="C59" s="335"/>
      <c r="D59" s="563"/>
    </row>
    <row r="60" spans="1:4" ht="13.5" thickBot="1">
      <c r="A60" s="336"/>
      <c r="B60" s="337"/>
      <c r="C60" s="337"/>
      <c r="D60" s="564"/>
    </row>
    <row r="61" spans="1:4" s="86" customFormat="1" ht="16.5" customHeight="1" thickBot="1">
      <c r="A61" s="338"/>
      <c r="B61" s="339"/>
      <c r="C61" s="340" t="s">
        <v>137</v>
      </c>
      <c r="D61" s="565"/>
    </row>
    <row r="62" spans="1:4" s="140" customFormat="1" ht="12" customHeight="1" thickBot="1">
      <c r="A62" s="280" t="s">
        <v>91</v>
      </c>
      <c r="B62" s="24"/>
      <c r="C62" s="176" t="s">
        <v>35</v>
      </c>
      <c r="D62" s="478">
        <f>SUM(D63:D67)</f>
        <v>0</v>
      </c>
    </row>
    <row r="63" spans="1:4" ht="12" customHeight="1">
      <c r="A63" s="341"/>
      <c r="B63" s="221" t="s">
        <v>195</v>
      </c>
      <c r="C63" s="530" t="s">
        <v>122</v>
      </c>
      <c r="D63" s="566"/>
    </row>
    <row r="64" spans="1:4" ht="12" customHeight="1">
      <c r="A64" s="342"/>
      <c r="B64" s="204" t="s">
        <v>196</v>
      </c>
      <c r="C64" s="531" t="s">
        <v>323</v>
      </c>
      <c r="D64" s="567"/>
    </row>
    <row r="65" spans="1:4" ht="12" customHeight="1">
      <c r="A65" s="342"/>
      <c r="B65" s="204" t="s">
        <v>197</v>
      </c>
      <c r="C65" s="531" t="s">
        <v>238</v>
      </c>
      <c r="D65" s="568"/>
    </row>
    <row r="66" spans="1:4" ht="12" customHeight="1">
      <c r="A66" s="342"/>
      <c r="B66" s="204" t="s">
        <v>198</v>
      </c>
      <c r="C66" s="531" t="s">
        <v>324</v>
      </c>
      <c r="D66" s="568"/>
    </row>
    <row r="67" spans="1:4" ht="12" customHeight="1">
      <c r="A67" s="342"/>
      <c r="B67" s="204" t="s">
        <v>209</v>
      </c>
      <c r="C67" s="531" t="s">
        <v>325</v>
      </c>
      <c r="D67" s="568"/>
    </row>
    <row r="68" spans="1:4" ht="12" customHeight="1">
      <c r="A68" s="342"/>
      <c r="B68" s="204" t="s">
        <v>199</v>
      </c>
      <c r="C68" s="531" t="s">
        <v>347</v>
      </c>
      <c r="D68" s="567"/>
    </row>
    <row r="69" spans="1:4" ht="12" customHeight="1">
      <c r="A69" s="342"/>
      <c r="B69" s="204" t="s">
        <v>200</v>
      </c>
      <c r="C69" s="532" t="s">
        <v>16</v>
      </c>
      <c r="D69" s="568"/>
    </row>
    <row r="70" spans="1:4" ht="12" customHeight="1">
      <c r="A70" s="342"/>
      <c r="B70" s="204" t="s">
        <v>210</v>
      </c>
      <c r="C70" s="545" t="s">
        <v>562</v>
      </c>
      <c r="D70" s="568"/>
    </row>
    <row r="71" spans="1:4" ht="12" customHeight="1">
      <c r="A71" s="342"/>
      <c r="B71" s="204" t="s">
        <v>211</v>
      </c>
      <c r="C71" s="545" t="s">
        <v>17</v>
      </c>
      <c r="D71" s="568"/>
    </row>
    <row r="72" spans="1:4" ht="12" customHeight="1">
      <c r="A72" s="342"/>
      <c r="B72" s="204" t="s">
        <v>212</v>
      </c>
      <c r="C72" s="545" t="s">
        <v>563</v>
      </c>
      <c r="D72" s="568"/>
    </row>
    <row r="73" spans="1:4" ht="12" customHeight="1">
      <c r="A73" s="342"/>
      <c r="B73" s="204" t="s">
        <v>213</v>
      </c>
      <c r="C73" s="533" t="s">
        <v>18</v>
      </c>
      <c r="D73" s="568"/>
    </row>
    <row r="74" spans="1:4" ht="12" customHeight="1">
      <c r="A74" s="342"/>
      <c r="B74" s="204" t="s">
        <v>215</v>
      </c>
      <c r="C74" s="534" t="s">
        <v>19</v>
      </c>
      <c r="D74" s="568"/>
    </row>
    <row r="75" spans="1:4" ht="12" customHeight="1" thickBot="1">
      <c r="A75" s="343"/>
      <c r="B75" s="225" t="s">
        <v>326</v>
      </c>
      <c r="C75" s="535" t="s">
        <v>20</v>
      </c>
      <c r="D75" s="569"/>
    </row>
    <row r="76" spans="1:4" ht="12" customHeight="1" thickBot="1">
      <c r="A76" s="280" t="s">
        <v>92</v>
      </c>
      <c r="B76" s="24"/>
      <c r="C76" s="536" t="s">
        <v>34</v>
      </c>
      <c r="D76" s="561">
        <f>SUM(D77:D79)</f>
        <v>0</v>
      </c>
    </row>
    <row r="77" spans="1:4" s="140" customFormat="1" ht="12" customHeight="1">
      <c r="A77" s="341"/>
      <c r="B77" s="221" t="s">
        <v>201</v>
      </c>
      <c r="C77" s="630" t="s">
        <v>21</v>
      </c>
      <c r="D77" s="117"/>
    </row>
    <row r="78" spans="1:4" ht="12" customHeight="1">
      <c r="A78" s="342"/>
      <c r="B78" s="204" t="s">
        <v>202</v>
      </c>
      <c r="C78" s="541" t="s">
        <v>327</v>
      </c>
      <c r="D78" s="120"/>
    </row>
    <row r="79" spans="1:4" ht="12" customHeight="1">
      <c r="A79" s="342"/>
      <c r="B79" s="204" t="s">
        <v>203</v>
      </c>
      <c r="C79" s="541" t="s">
        <v>449</v>
      </c>
      <c r="D79" s="120"/>
    </row>
    <row r="80" spans="1:4" ht="12" customHeight="1">
      <c r="A80" s="342"/>
      <c r="B80" s="204" t="s">
        <v>204</v>
      </c>
      <c r="C80" s="541" t="s">
        <v>22</v>
      </c>
      <c r="D80" s="120"/>
    </row>
    <row r="81" spans="1:4" ht="12" customHeight="1">
      <c r="A81" s="342"/>
      <c r="B81" s="204" t="s">
        <v>205</v>
      </c>
      <c r="C81" s="545" t="s">
        <v>27</v>
      </c>
      <c r="D81" s="120"/>
    </row>
    <row r="82" spans="1:4" ht="12" customHeight="1">
      <c r="A82" s="342"/>
      <c r="B82" s="204" t="s">
        <v>214</v>
      </c>
      <c r="C82" s="545" t="s">
        <v>26</v>
      </c>
      <c r="D82" s="120"/>
    </row>
    <row r="83" spans="1:4" ht="12" customHeight="1">
      <c r="A83" s="342"/>
      <c r="B83" s="204" t="s">
        <v>216</v>
      </c>
      <c r="C83" s="545" t="s">
        <v>25</v>
      </c>
      <c r="D83" s="120"/>
    </row>
    <row r="84" spans="1:4" s="140" customFormat="1" ht="12" customHeight="1">
      <c r="A84" s="342"/>
      <c r="B84" s="204" t="s">
        <v>328</v>
      </c>
      <c r="C84" s="545" t="s">
        <v>24</v>
      </c>
      <c r="D84" s="120"/>
    </row>
    <row r="85" spans="1:12" ht="12" customHeight="1">
      <c r="A85" s="342"/>
      <c r="B85" s="204" t="s">
        <v>329</v>
      </c>
      <c r="C85" s="545" t="s">
        <v>23</v>
      </c>
      <c r="D85" s="120"/>
      <c r="L85" s="353"/>
    </row>
    <row r="86" spans="1:4" ht="21" customHeight="1" thickBot="1">
      <c r="A86" s="342"/>
      <c r="B86" s="204" t="s">
        <v>330</v>
      </c>
      <c r="C86" s="634" t="s">
        <v>28</v>
      </c>
      <c r="D86" s="120"/>
    </row>
    <row r="87" spans="1:4" ht="12" customHeight="1" thickBot="1">
      <c r="A87" s="527" t="s">
        <v>93</v>
      </c>
      <c r="B87" s="26"/>
      <c r="C87" s="546" t="s">
        <v>29</v>
      </c>
      <c r="D87" s="570">
        <f>+D88+D89</f>
        <v>0</v>
      </c>
    </row>
    <row r="88" spans="1:4" s="140" customFormat="1" ht="12" customHeight="1">
      <c r="A88" s="528"/>
      <c r="B88" s="222" t="s">
        <v>175</v>
      </c>
      <c r="C88" s="547" t="s">
        <v>139</v>
      </c>
      <c r="D88" s="589"/>
    </row>
    <row r="89" spans="1:4" s="140" customFormat="1" ht="12" customHeight="1" thickBot="1">
      <c r="A89" s="529"/>
      <c r="B89" s="223" t="s">
        <v>176</v>
      </c>
      <c r="C89" s="548" t="s">
        <v>140</v>
      </c>
      <c r="D89" s="558"/>
    </row>
    <row r="90" spans="1:4" s="140" customFormat="1" ht="12" customHeight="1" thickBot="1">
      <c r="A90" s="549" t="s">
        <v>94</v>
      </c>
      <c r="B90" s="550"/>
      <c r="C90" s="539" t="s">
        <v>454</v>
      </c>
      <c r="D90" s="642"/>
    </row>
    <row r="91" spans="1:4" s="140" customFormat="1" ht="12" customHeight="1" thickBot="1">
      <c r="A91" s="280" t="s">
        <v>95</v>
      </c>
      <c r="B91" s="238"/>
      <c r="C91" s="635" t="s">
        <v>402</v>
      </c>
      <c r="D91" s="508"/>
    </row>
    <row r="92" spans="1:4" s="140" customFormat="1" ht="12" customHeight="1" thickBot="1">
      <c r="A92" s="280" t="s">
        <v>96</v>
      </c>
      <c r="B92" s="24"/>
      <c r="C92" s="435" t="s">
        <v>30</v>
      </c>
      <c r="D92" s="571">
        <f>+D62+D76+D87+D90+D91</f>
        <v>0</v>
      </c>
    </row>
    <row r="93" spans="1:4" s="140" customFormat="1" ht="12" customHeight="1" thickBot="1">
      <c r="A93" s="280" t="s">
        <v>97</v>
      </c>
      <c r="B93" s="24"/>
      <c r="C93" s="435" t="s">
        <v>33</v>
      </c>
      <c r="D93" s="478">
        <f>+D94+D95</f>
        <v>0</v>
      </c>
    </row>
    <row r="94" spans="1:4" ht="12.75" customHeight="1">
      <c r="A94" s="341"/>
      <c r="B94" s="204" t="s">
        <v>401</v>
      </c>
      <c r="C94" s="630" t="s">
        <v>32</v>
      </c>
      <c r="D94" s="475"/>
    </row>
    <row r="95" spans="1:4" ht="12" customHeight="1" thickBot="1">
      <c r="A95" s="343"/>
      <c r="B95" s="225" t="s">
        <v>190</v>
      </c>
      <c r="C95" s="631" t="s">
        <v>31</v>
      </c>
      <c r="D95" s="477"/>
    </row>
    <row r="96" spans="1:4" ht="15" customHeight="1" thickBot="1">
      <c r="A96" s="280" t="s">
        <v>98</v>
      </c>
      <c r="B96" s="328"/>
      <c r="C96" s="435" t="s">
        <v>403</v>
      </c>
      <c r="D96" s="572">
        <f>+D92+D93</f>
        <v>0</v>
      </c>
    </row>
    <row r="97" spans="1:4" ht="13.5" thickBot="1">
      <c r="A97" s="636"/>
      <c r="B97" s="637"/>
      <c r="C97" s="637"/>
      <c r="D97" s="638"/>
    </row>
    <row r="98" spans="1:4" ht="15" customHeight="1" thickBot="1">
      <c r="A98" s="347" t="s">
        <v>370</v>
      </c>
      <c r="B98" s="348"/>
      <c r="C98" s="349"/>
      <c r="D98" s="173"/>
    </row>
    <row r="99" spans="1:4" ht="14.25" customHeight="1" thickBot="1">
      <c r="A99" s="347" t="s">
        <v>371</v>
      </c>
      <c r="B99" s="348"/>
      <c r="C99" s="349"/>
      <c r="D99" s="173"/>
    </row>
  </sheetData>
  <sheetProtection sheet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3">
      <selection activeCell="C3" sqref="C3"/>
    </sheetView>
  </sheetViews>
  <sheetFormatPr defaultColWidth="9.00390625" defaultRowHeight="12.75"/>
  <cols>
    <col min="1" max="1" width="9.625" style="345" customWidth="1"/>
    <col min="2" max="2" width="9.625" style="346" customWidth="1"/>
    <col min="3" max="3" width="72.00390625" style="346" customWidth="1"/>
    <col min="4" max="4" width="25.00390625" style="346" customWidth="1"/>
    <col min="5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36</v>
      </c>
    </row>
    <row r="2" spans="1:4" s="136" customFormat="1" ht="25.5" customHeight="1">
      <c r="A2" s="741" t="s">
        <v>366</v>
      </c>
      <c r="B2" s="742"/>
      <c r="C2" s="537" t="s">
        <v>374</v>
      </c>
      <c r="D2" s="584" t="s">
        <v>141</v>
      </c>
    </row>
    <row r="3" spans="1:4" s="136" customFormat="1" ht="16.5" thickBot="1">
      <c r="A3" s="308" t="s">
        <v>365</v>
      </c>
      <c r="B3" s="309"/>
      <c r="C3" s="585" t="s">
        <v>375</v>
      </c>
      <c r="D3" s="586" t="s">
        <v>404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9" customFormat="1" ht="12" customHeight="1">
      <c r="A23" s="528"/>
      <c r="B23" s="583" t="s">
        <v>175</v>
      </c>
      <c r="C23" s="195" t="s">
        <v>415</v>
      </c>
      <c r="D23" s="589"/>
    </row>
    <row r="24" spans="1:4" s="139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9" customFormat="1" ht="12" customHeight="1" thickBot="1">
      <c r="A25" s="280" t="s">
        <v>94</v>
      </c>
      <c r="B25" s="176"/>
      <c r="C25" s="176" t="s">
        <v>405</v>
      </c>
      <c r="D25" s="508"/>
    </row>
    <row r="26" spans="1:4" s="138" customFormat="1" ht="12" customHeight="1" thickBot="1">
      <c r="A26" s="280" t="s">
        <v>95</v>
      </c>
      <c r="B26" s="317"/>
      <c r="C26" s="176" t="s">
        <v>43</v>
      </c>
      <c r="D26" s="508"/>
    </row>
    <row r="27" spans="1:4" s="138" customFormat="1" ht="12" customHeight="1" thickBot="1">
      <c r="A27" s="272" t="s">
        <v>96</v>
      </c>
      <c r="B27" s="224"/>
      <c r="C27" s="176" t="s">
        <v>48</v>
      </c>
      <c r="D27" s="561">
        <f>+D8+D17+D22+D25+D26</f>
        <v>0</v>
      </c>
    </row>
    <row r="28" spans="1:4" s="138" customFormat="1" ht="12" customHeight="1" thickBot="1">
      <c r="A28" s="578" t="s">
        <v>97</v>
      </c>
      <c r="B28" s="587"/>
      <c r="C28" s="580" t="s">
        <v>44</v>
      </c>
      <c r="D28" s="591">
        <f>+D29+D30</f>
        <v>0</v>
      </c>
    </row>
    <row r="29" spans="1:4" s="138" customFormat="1" ht="12" customHeight="1">
      <c r="A29" s="321"/>
      <c r="B29" s="222" t="s">
        <v>189</v>
      </c>
      <c r="C29" s="195" t="s">
        <v>524</v>
      </c>
      <c r="D29" s="589"/>
    </row>
    <row r="30" spans="1:4" s="139" customFormat="1" ht="12" customHeight="1" thickBot="1">
      <c r="A30" s="588"/>
      <c r="B30" s="223" t="s">
        <v>190</v>
      </c>
      <c r="C30" s="579" t="s">
        <v>45</v>
      </c>
      <c r="D30" s="124"/>
    </row>
    <row r="31" spans="1:4" s="139" customFormat="1" ht="12" customHeight="1" thickBot="1">
      <c r="A31" s="331" t="s">
        <v>98</v>
      </c>
      <c r="B31" s="576"/>
      <c r="C31" s="577" t="s">
        <v>46</v>
      </c>
      <c r="D31" s="559"/>
    </row>
    <row r="32" spans="1:4" s="139" customFormat="1" ht="15" customHeight="1" thickBot="1">
      <c r="A32" s="331" t="s">
        <v>99</v>
      </c>
      <c r="B32" s="332"/>
      <c r="C32" s="333" t="s">
        <v>47</v>
      </c>
      <c r="D32" s="565">
        <f>+D27+D28+D31</f>
        <v>0</v>
      </c>
    </row>
    <row r="33" spans="1:4" s="139" customFormat="1" ht="15" customHeight="1">
      <c r="A33" s="334"/>
      <c r="B33" s="334"/>
      <c r="C33" s="335"/>
      <c r="D33" s="563"/>
    </row>
    <row r="34" spans="1:4" ht="13.5" thickBot="1">
      <c r="A34" s="336"/>
      <c r="B34" s="337"/>
      <c r="C34" s="337"/>
      <c r="D34" s="564"/>
    </row>
    <row r="35" spans="1:4" s="86" customFormat="1" ht="16.5" customHeight="1" thickBot="1">
      <c r="A35" s="338"/>
      <c r="B35" s="339"/>
      <c r="C35" s="340" t="s">
        <v>137</v>
      </c>
      <c r="D35" s="565"/>
    </row>
    <row r="36" spans="1:4" s="140" customFormat="1" ht="12" customHeight="1" thickBot="1">
      <c r="A36" s="280" t="s">
        <v>91</v>
      </c>
      <c r="B36" s="24"/>
      <c r="C36" s="176" t="s">
        <v>35</v>
      </c>
      <c r="D36" s="478">
        <f>SUM(D37:D41)</f>
        <v>0</v>
      </c>
    </row>
    <row r="37" spans="1:4" ht="12" customHeight="1">
      <c r="A37" s="341"/>
      <c r="B37" s="221" t="s">
        <v>195</v>
      </c>
      <c r="C37" s="11" t="s">
        <v>122</v>
      </c>
      <c r="D37" s="117"/>
    </row>
    <row r="38" spans="1:4" ht="12" customHeight="1">
      <c r="A38" s="342"/>
      <c r="B38" s="204" t="s">
        <v>196</v>
      </c>
      <c r="C38" s="9" t="s">
        <v>323</v>
      </c>
      <c r="D38" s="120"/>
    </row>
    <row r="39" spans="1:4" ht="12" customHeight="1">
      <c r="A39" s="342"/>
      <c r="B39" s="204" t="s">
        <v>197</v>
      </c>
      <c r="C39" s="9" t="s">
        <v>238</v>
      </c>
      <c r="D39" s="120"/>
    </row>
    <row r="40" spans="1:4" ht="12" customHeight="1">
      <c r="A40" s="342"/>
      <c r="B40" s="204" t="s">
        <v>198</v>
      </c>
      <c r="C40" s="9" t="s">
        <v>324</v>
      </c>
      <c r="D40" s="120"/>
    </row>
    <row r="41" spans="1:4" ht="12" customHeight="1" thickBot="1">
      <c r="A41" s="342"/>
      <c r="B41" s="204" t="s">
        <v>209</v>
      </c>
      <c r="C41" s="9" t="s">
        <v>325</v>
      </c>
      <c r="D41" s="120"/>
    </row>
    <row r="42" spans="1:4" ht="12" customHeight="1" thickBot="1">
      <c r="A42" s="280" t="s">
        <v>92</v>
      </c>
      <c r="B42" s="24"/>
      <c r="C42" s="176" t="s">
        <v>52</v>
      </c>
      <c r="D42" s="478">
        <f>SUM(D43:D46)</f>
        <v>0</v>
      </c>
    </row>
    <row r="43" spans="1:4" s="140" customFormat="1" ht="12" customHeight="1">
      <c r="A43" s="341"/>
      <c r="B43" s="221" t="s">
        <v>201</v>
      </c>
      <c r="C43" s="11" t="s">
        <v>448</v>
      </c>
      <c r="D43" s="117"/>
    </row>
    <row r="44" spans="1:4" ht="12" customHeight="1">
      <c r="A44" s="342"/>
      <c r="B44" s="204" t="s">
        <v>202</v>
      </c>
      <c r="C44" s="9" t="s">
        <v>327</v>
      </c>
      <c r="D44" s="120"/>
    </row>
    <row r="45" spans="1:4" ht="12" customHeight="1">
      <c r="A45" s="342"/>
      <c r="B45" s="204" t="s">
        <v>205</v>
      </c>
      <c r="C45" s="9" t="s">
        <v>138</v>
      </c>
      <c r="D45" s="120"/>
    </row>
    <row r="46" spans="1:4" ht="12" customHeight="1" thickBot="1">
      <c r="A46" s="342"/>
      <c r="B46" s="204" t="s">
        <v>216</v>
      </c>
      <c r="C46" s="9" t="s">
        <v>49</v>
      </c>
      <c r="D46" s="120"/>
    </row>
    <row r="47" spans="1:4" ht="12" customHeight="1" thickBot="1">
      <c r="A47" s="280" t="s">
        <v>93</v>
      </c>
      <c r="B47" s="24"/>
      <c r="C47" s="24" t="s">
        <v>50</v>
      </c>
      <c r="D47" s="508"/>
    </row>
    <row r="48" spans="1:4" s="139" customFormat="1" ht="12" customHeight="1" thickBot="1">
      <c r="A48" s="331" t="s">
        <v>94</v>
      </c>
      <c r="B48" s="576"/>
      <c r="C48" s="577" t="s">
        <v>53</v>
      </c>
      <c r="D48" s="559"/>
    </row>
    <row r="49" spans="1:4" ht="15" customHeight="1" thickBot="1">
      <c r="A49" s="280" t="s">
        <v>95</v>
      </c>
      <c r="B49" s="328"/>
      <c r="C49" s="344" t="s">
        <v>51</v>
      </c>
      <c r="D49" s="572">
        <f>+D36+D42+D47+D48</f>
        <v>0</v>
      </c>
    </row>
    <row r="50" ht="13.5" thickBot="1">
      <c r="D50" s="573"/>
    </row>
    <row r="51" spans="1:4" ht="15" customHeight="1" thickBot="1">
      <c r="A51" s="347" t="s">
        <v>370</v>
      </c>
      <c r="B51" s="348"/>
      <c r="C51" s="349"/>
      <c r="D51" s="173"/>
    </row>
    <row r="52" spans="1:4" ht="14.25" customHeight="1" thickBot="1">
      <c r="A52" s="347" t="s">
        <v>371</v>
      </c>
      <c r="B52" s="348"/>
      <c r="C52" s="349"/>
      <c r="D52" s="173"/>
    </row>
  </sheetData>
  <sheetProtection sheet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9"/>
  <sheetViews>
    <sheetView zoomScale="115" zoomScaleNormal="115" workbookViewId="0" topLeftCell="A1">
      <selection activeCell="C1" sqref="C1"/>
    </sheetView>
  </sheetViews>
  <sheetFormatPr defaultColWidth="9.00390625" defaultRowHeight="12.75"/>
  <cols>
    <col min="1" max="1" width="5.875" style="639" customWidth="1"/>
    <col min="2" max="2" width="7.00390625" style="640" customWidth="1"/>
    <col min="3" max="3" width="51.125" style="640" customWidth="1"/>
    <col min="4" max="4" width="15.375" style="641" customWidth="1"/>
    <col min="5" max="5" width="14.625" style="4" customWidth="1"/>
    <col min="6" max="6" width="14.375" style="4" customWidth="1"/>
    <col min="7" max="7" width="13.50390625" style="4" customWidth="1"/>
    <col min="8" max="16384" width="9.375" style="4" customWidth="1"/>
  </cols>
  <sheetData>
    <row r="1" spans="1:4" s="2" customFormat="1" ht="16.5" customHeight="1" thickBot="1">
      <c r="A1" s="305"/>
      <c r="B1" s="306"/>
      <c r="C1" s="307"/>
      <c r="D1" s="352" t="s">
        <v>649</v>
      </c>
    </row>
    <row r="2" spans="1:4" s="136" customFormat="1" ht="25.5" customHeight="1">
      <c r="A2" s="741" t="s">
        <v>400</v>
      </c>
      <c r="B2" s="742"/>
      <c r="C2" s="537" t="s">
        <v>399</v>
      </c>
      <c r="D2" s="551" t="s">
        <v>127</v>
      </c>
    </row>
    <row r="3" spans="1:4" s="136" customFormat="1" ht="16.5" thickBot="1">
      <c r="A3" s="308" t="s">
        <v>365</v>
      </c>
      <c r="B3" s="309"/>
      <c r="C3" s="538" t="s">
        <v>626</v>
      </c>
      <c r="D3" s="552" t="s">
        <v>129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7" ht="36.75" thickBot="1">
      <c r="A5" s="743" t="s">
        <v>367</v>
      </c>
      <c r="B5" s="744"/>
      <c r="C5" s="312" t="s">
        <v>131</v>
      </c>
      <c r="D5" s="553" t="s">
        <v>132</v>
      </c>
      <c r="E5" s="553" t="s">
        <v>679</v>
      </c>
      <c r="F5" s="553" t="s">
        <v>695</v>
      </c>
      <c r="G5" s="553" t="s">
        <v>704</v>
      </c>
    </row>
    <row r="6" spans="1:7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  <c r="E6" s="274">
        <v>5</v>
      </c>
      <c r="F6" s="274">
        <v>6</v>
      </c>
      <c r="G6" s="274">
        <v>7</v>
      </c>
    </row>
    <row r="7" spans="1:7" s="86" customFormat="1" ht="15.75" customHeight="1" thickBot="1">
      <c r="A7" s="314"/>
      <c r="B7" s="315"/>
      <c r="C7" s="315" t="s">
        <v>133</v>
      </c>
      <c r="D7" s="554"/>
      <c r="E7" s="554"/>
      <c r="F7" s="554"/>
      <c r="G7" s="554"/>
    </row>
    <row r="8" spans="1:7" s="86" customFormat="1" ht="12" customHeight="1" thickBot="1">
      <c r="A8" s="272" t="s">
        <v>91</v>
      </c>
      <c r="B8" s="317"/>
      <c r="C8" s="435" t="s">
        <v>368</v>
      </c>
      <c r="D8" s="478">
        <f>+D9+D14</f>
        <v>1878</v>
      </c>
      <c r="E8" s="478">
        <f>+E9+E14</f>
        <v>1878</v>
      </c>
      <c r="F8" s="478">
        <f>+F9+F14</f>
        <v>1878</v>
      </c>
      <c r="G8" s="478">
        <f>+G9+G14</f>
        <v>1878</v>
      </c>
    </row>
    <row r="9" spans="1:7" s="138" customFormat="1" ht="12" customHeight="1" thickBot="1">
      <c r="A9" s="272" t="s">
        <v>92</v>
      </c>
      <c r="B9" s="317"/>
      <c r="C9" s="539" t="s">
        <v>7</v>
      </c>
      <c r="D9" s="478">
        <f>SUM(D10:D13)</f>
        <v>1878</v>
      </c>
      <c r="E9" s="478">
        <f>SUM(E10:E13)</f>
        <v>1878</v>
      </c>
      <c r="F9" s="478">
        <f>SUM(F10:F13)</f>
        <v>1878</v>
      </c>
      <c r="G9" s="478">
        <f>SUM(G10:G13)</f>
        <v>1878</v>
      </c>
    </row>
    <row r="10" spans="1:7" s="139" customFormat="1" ht="12" customHeight="1">
      <c r="A10" s="319"/>
      <c r="B10" s="320" t="s">
        <v>201</v>
      </c>
      <c r="C10" s="540" t="s">
        <v>135</v>
      </c>
      <c r="D10" s="476">
        <v>1800</v>
      </c>
      <c r="E10" s="476">
        <v>1800</v>
      </c>
      <c r="F10" s="476">
        <v>1800</v>
      </c>
      <c r="G10" s="476">
        <v>1800</v>
      </c>
    </row>
    <row r="11" spans="1:7" s="139" customFormat="1" ht="12" customHeight="1">
      <c r="A11" s="319"/>
      <c r="B11" s="320" t="s">
        <v>202</v>
      </c>
      <c r="C11" s="541" t="s">
        <v>170</v>
      </c>
      <c r="D11" s="476"/>
      <c r="E11" s="476"/>
      <c r="F11" s="476"/>
      <c r="G11" s="476"/>
    </row>
    <row r="12" spans="1:7" s="139" customFormat="1" ht="12" customHeight="1">
      <c r="A12" s="319"/>
      <c r="B12" s="320" t="s">
        <v>203</v>
      </c>
      <c r="C12" s="541" t="s">
        <v>283</v>
      </c>
      <c r="D12" s="476">
        <v>4</v>
      </c>
      <c r="E12" s="476">
        <v>4</v>
      </c>
      <c r="F12" s="476">
        <v>4</v>
      </c>
      <c r="G12" s="476">
        <v>4</v>
      </c>
    </row>
    <row r="13" spans="1:7" s="139" customFormat="1" ht="12" customHeight="1" thickBot="1">
      <c r="A13" s="319"/>
      <c r="B13" s="320" t="s">
        <v>204</v>
      </c>
      <c r="C13" s="542" t="s">
        <v>284</v>
      </c>
      <c r="D13" s="476">
        <v>74</v>
      </c>
      <c r="E13" s="476">
        <v>74</v>
      </c>
      <c r="F13" s="476">
        <v>74</v>
      </c>
      <c r="G13" s="476">
        <v>74</v>
      </c>
    </row>
    <row r="14" spans="1:7" s="138" customFormat="1" ht="12" customHeight="1" thickBot="1">
      <c r="A14" s="272" t="s">
        <v>93</v>
      </c>
      <c r="B14" s="317"/>
      <c r="C14" s="539" t="s">
        <v>285</v>
      </c>
      <c r="D14" s="478">
        <f>SUM(D15:D22)</f>
        <v>0</v>
      </c>
      <c r="E14" s="478">
        <f>SUM(E15:E22)</f>
        <v>0</v>
      </c>
      <c r="F14" s="478">
        <f>SUM(F15:F22)</f>
        <v>0</v>
      </c>
      <c r="G14" s="478">
        <f>SUM(G15:G22)</f>
        <v>0</v>
      </c>
    </row>
    <row r="15" spans="1:7" s="138" customFormat="1" ht="12" customHeight="1">
      <c r="A15" s="321"/>
      <c r="B15" s="320" t="s">
        <v>175</v>
      </c>
      <c r="C15" s="540" t="s">
        <v>290</v>
      </c>
      <c r="D15" s="555"/>
      <c r="E15" s="555"/>
      <c r="F15" s="555"/>
      <c r="G15" s="555"/>
    </row>
    <row r="16" spans="1:7" s="138" customFormat="1" ht="12" customHeight="1">
      <c r="A16" s="319"/>
      <c r="B16" s="320" t="s">
        <v>176</v>
      </c>
      <c r="C16" s="541" t="s">
        <v>291</v>
      </c>
      <c r="D16" s="476"/>
      <c r="E16" s="476"/>
      <c r="F16" s="476"/>
      <c r="G16" s="476"/>
    </row>
    <row r="17" spans="1:7" s="138" customFormat="1" ht="12" customHeight="1">
      <c r="A17" s="319"/>
      <c r="B17" s="320" t="s">
        <v>177</v>
      </c>
      <c r="C17" s="541" t="s">
        <v>292</v>
      </c>
      <c r="D17" s="476"/>
      <c r="E17" s="476"/>
      <c r="F17" s="476"/>
      <c r="G17" s="476"/>
    </row>
    <row r="18" spans="1:7" s="138" customFormat="1" ht="12" customHeight="1">
      <c r="A18" s="319"/>
      <c r="B18" s="320" t="s">
        <v>178</v>
      </c>
      <c r="C18" s="541" t="s">
        <v>293</v>
      </c>
      <c r="D18" s="476"/>
      <c r="E18" s="476"/>
      <c r="F18" s="476"/>
      <c r="G18" s="476"/>
    </row>
    <row r="19" spans="1:7" s="138" customFormat="1" ht="12" customHeight="1">
      <c r="A19" s="319"/>
      <c r="B19" s="320" t="s">
        <v>286</v>
      </c>
      <c r="C19" s="541" t="s">
        <v>294</v>
      </c>
      <c r="D19" s="476"/>
      <c r="E19" s="476"/>
      <c r="F19" s="476"/>
      <c r="G19" s="476"/>
    </row>
    <row r="20" spans="1:7" s="138" customFormat="1" ht="12" customHeight="1">
      <c r="A20" s="322"/>
      <c r="B20" s="320" t="s">
        <v>287</v>
      </c>
      <c r="C20" s="541" t="s">
        <v>407</v>
      </c>
      <c r="D20" s="556"/>
      <c r="E20" s="556"/>
      <c r="F20" s="556"/>
      <c r="G20" s="556"/>
    </row>
    <row r="21" spans="1:7" s="139" customFormat="1" ht="12" customHeight="1">
      <c r="A21" s="319"/>
      <c r="B21" s="320" t="s">
        <v>288</v>
      </c>
      <c r="C21" s="541" t="s">
        <v>296</v>
      </c>
      <c r="D21" s="476"/>
      <c r="E21" s="476"/>
      <c r="F21" s="476"/>
      <c r="G21" s="476"/>
    </row>
    <row r="22" spans="1:7" s="139" customFormat="1" ht="12" customHeight="1" thickBot="1">
      <c r="A22" s="323"/>
      <c r="B22" s="324" t="s">
        <v>289</v>
      </c>
      <c r="C22" s="542" t="s">
        <v>297</v>
      </c>
      <c r="D22" s="477"/>
      <c r="E22" s="477"/>
      <c r="F22" s="477"/>
      <c r="G22" s="477"/>
    </row>
    <row r="23" spans="1:7" s="139" customFormat="1" ht="12" customHeight="1" thickBot="1">
      <c r="A23" s="272" t="s">
        <v>94</v>
      </c>
      <c r="B23" s="325"/>
      <c r="C23" s="539" t="s">
        <v>408</v>
      </c>
      <c r="D23" s="508">
        <v>326</v>
      </c>
      <c r="E23" s="508">
        <v>326</v>
      </c>
      <c r="F23" s="508">
        <v>326</v>
      </c>
      <c r="G23" s="508">
        <v>326</v>
      </c>
    </row>
    <row r="24" spans="1:7" s="138" customFormat="1" ht="12" customHeight="1" thickBot="1">
      <c r="A24" s="272" t="s">
        <v>95</v>
      </c>
      <c r="B24" s="317"/>
      <c r="C24" s="539" t="s">
        <v>8</v>
      </c>
      <c r="D24" s="478">
        <v>11359</v>
      </c>
      <c r="E24" s="478">
        <v>12040</v>
      </c>
      <c r="F24" s="478">
        <v>12040</v>
      </c>
      <c r="G24" s="478">
        <v>12020</v>
      </c>
    </row>
    <row r="25" spans="1:7" s="139" customFormat="1" ht="12" customHeight="1">
      <c r="A25" s="319"/>
      <c r="B25" s="320" t="s">
        <v>179</v>
      </c>
      <c r="C25" s="540" t="s">
        <v>9</v>
      </c>
      <c r="D25" s="120"/>
      <c r="E25" s="120"/>
      <c r="F25" s="120"/>
      <c r="G25" s="120"/>
    </row>
    <row r="26" spans="1:7" s="139" customFormat="1" ht="12" customHeight="1">
      <c r="A26" s="319"/>
      <c r="B26" s="320" t="s">
        <v>180</v>
      </c>
      <c r="C26" s="541" t="s">
        <v>308</v>
      </c>
      <c r="D26" s="120"/>
      <c r="E26" s="120"/>
      <c r="F26" s="120"/>
      <c r="G26" s="120"/>
    </row>
    <row r="27" spans="1:7" s="139" customFormat="1" ht="12" customHeight="1">
      <c r="A27" s="319"/>
      <c r="B27" s="320" t="s">
        <v>181</v>
      </c>
      <c r="C27" s="541" t="s">
        <v>184</v>
      </c>
      <c r="D27" s="120"/>
      <c r="E27" s="120"/>
      <c r="F27" s="120"/>
      <c r="G27" s="120"/>
    </row>
    <row r="28" spans="1:7" s="139" customFormat="1" ht="12" customHeight="1">
      <c r="A28" s="319"/>
      <c r="B28" s="320" t="s">
        <v>301</v>
      </c>
      <c r="C28" s="541" t="s">
        <v>309</v>
      </c>
      <c r="D28" s="120"/>
      <c r="E28" s="120"/>
      <c r="F28" s="120"/>
      <c r="G28" s="120"/>
    </row>
    <row r="29" spans="1:7" s="139" customFormat="1" ht="12" customHeight="1">
      <c r="A29" s="319"/>
      <c r="B29" s="320" t="s">
        <v>302</v>
      </c>
      <c r="C29" s="541" t="s">
        <v>310</v>
      </c>
      <c r="D29" s="120"/>
      <c r="E29" s="120"/>
      <c r="F29" s="120"/>
      <c r="G29" s="120"/>
    </row>
    <row r="30" spans="1:7" s="139" customFormat="1" ht="12" customHeight="1">
      <c r="A30" s="319"/>
      <c r="B30" s="320" t="s">
        <v>303</v>
      </c>
      <c r="C30" s="541" t="s">
        <v>311</v>
      </c>
      <c r="D30" s="120"/>
      <c r="E30" s="120"/>
      <c r="F30" s="120"/>
      <c r="G30" s="120"/>
    </row>
    <row r="31" spans="1:7" s="139" customFormat="1" ht="12" customHeight="1">
      <c r="A31" s="319"/>
      <c r="B31" s="320" t="s">
        <v>304</v>
      </c>
      <c r="C31" s="541" t="s">
        <v>409</v>
      </c>
      <c r="D31" s="120"/>
      <c r="E31" s="120"/>
      <c r="F31" s="120"/>
      <c r="G31" s="120"/>
    </row>
    <row r="32" spans="1:7" s="139" customFormat="1" ht="12" customHeight="1" thickBot="1">
      <c r="A32" s="323"/>
      <c r="B32" s="324" t="s">
        <v>305</v>
      </c>
      <c r="C32" s="543" t="s">
        <v>369</v>
      </c>
      <c r="D32" s="557"/>
      <c r="E32" s="557"/>
      <c r="F32" s="557"/>
      <c r="G32" s="557"/>
    </row>
    <row r="33" spans="1:7" s="139" customFormat="1" ht="12" customHeight="1" thickBot="1">
      <c r="A33" s="280" t="s">
        <v>96</v>
      </c>
      <c r="B33" s="176"/>
      <c r="C33" s="435" t="s">
        <v>560</v>
      </c>
      <c r="D33" s="478">
        <f>+D34+D40</f>
        <v>0</v>
      </c>
      <c r="E33" s="478">
        <f>+E34+E40</f>
        <v>0</v>
      </c>
      <c r="F33" s="478">
        <f>+F34+F40</f>
        <v>0</v>
      </c>
      <c r="G33" s="478">
        <f>+G34+G40</f>
        <v>0</v>
      </c>
    </row>
    <row r="34" spans="1:7" s="139" customFormat="1" ht="12" customHeight="1">
      <c r="A34" s="321"/>
      <c r="B34" s="222" t="s">
        <v>182</v>
      </c>
      <c r="C34" s="629" t="s">
        <v>546</v>
      </c>
      <c r="D34" s="575">
        <f>SUM(D35:D39)</f>
        <v>0</v>
      </c>
      <c r="E34" s="575">
        <f>SUM(E35:E39)</f>
        <v>0</v>
      </c>
      <c r="F34" s="575">
        <f>SUM(F35:F39)</f>
        <v>0</v>
      </c>
      <c r="G34" s="575">
        <f>SUM(G35:G39)</f>
        <v>0</v>
      </c>
    </row>
    <row r="35" spans="1:7" s="139" customFormat="1" ht="12" customHeight="1">
      <c r="A35" s="319"/>
      <c r="B35" s="204" t="s">
        <v>185</v>
      </c>
      <c r="C35" s="541" t="s">
        <v>410</v>
      </c>
      <c r="D35" s="476"/>
      <c r="E35" s="476"/>
      <c r="F35" s="476"/>
      <c r="G35" s="476"/>
    </row>
    <row r="36" spans="1:7" s="139" customFormat="1" ht="12" customHeight="1">
      <c r="A36" s="319"/>
      <c r="B36" s="204" t="s">
        <v>186</v>
      </c>
      <c r="C36" s="541" t="s">
        <v>411</v>
      </c>
      <c r="D36" s="476"/>
      <c r="E36" s="476"/>
      <c r="F36" s="476"/>
      <c r="G36" s="476"/>
    </row>
    <row r="37" spans="1:7" s="139" customFormat="1" ht="12" customHeight="1">
      <c r="A37" s="319"/>
      <c r="B37" s="204" t="s">
        <v>187</v>
      </c>
      <c r="C37" s="541" t="s">
        <v>412</v>
      </c>
      <c r="D37" s="476"/>
      <c r="E37" s="476"/>
      <c r="F37" s="476"/>
      <c r="G37" s="476"/>
    </row>
    <row r="38" spans="1:7" s="139" customFormat="1" ht="12" customHeight="1">
      <c r="A38" s="319"/>
      <c r="B38" s="204" t="s">
        <v>188</v>
      </c>
      <c r="C38" s="541" t="s">
        <v>413</v>
      </c>
      <c r="D38" s="476"/>
      <c r="E38" s="476"/>
      <c r="F38" s="476"/>
      <c r="G38" s="476"/>
    </row>
    <row r="39" spans="1:7" s="139" customFormat="1" ht="12" customHeight="1">
      <c r="A39" s="319"/>
      <c r="B39" s="204" t="s">
        <v>313</v>
      </c>
      <c r="C39" s="541" t="s">
        <v>547</v>
      </c>
      <c r="D39" s="476"/>
      <c r="E39" s="476"/>
      <c r="F39" s="476"/>
      <c r="G39" s="476"/>
    </row>
    <row r="40" spans="1:7" s="139" customFormat="1" ht="12" customHeight="1">
      <c r="A40" s="319"/>
      <c r="B40" s="204" t="s">
        <v>183</v>
      </c>
      <c r="C40" s="544" t="s">
        <v>548</v>
      </c>
      <c r="D40" s="574">
        <f>SUM(D41:D45)</f>
        <v>0</v>
      </c>
      <c r="E40" s="574">
        <f>SUM(E41:E45)</f>
        <v>0</v>
      </c>
      <c r="F40" s="574">
        <f>SUM(F41:F45)</f>
        <v>0</v>
      </c>
      <c r="G40" s="574">
        <f>SUM(G41:G45)</f>
        <v>0</v>
      </c>
    </row>
    <row r="41" spans="1:7" s="139" customFormat="1" ht="12" customHeight="1">
      <c r="A41" s="319"/>
      <c r="B41" s="204" t="s">
        <v>191</v>
      </c>
      <c r="C41" s="541" t="s">
        <v>410</v>
      </c>
      <c r="D41" s="476"/>
      <c r="E41" s="476"/>
      <c r="F41" s="476"/>
      <c r="G41" s="476"/>
    </row>
    <row r="42" spans="1:7" s="139" customFormat="1" ht="12" customHeight="1">
      <c r="A42" s="319"/>
      <c r="B42" s="204" t="s">
        <v>192</v>
      </c>
      <c r="C42" s="541" t="s">
        <v>411</v>
      </c>
      <c r="D42" s="476"/>
      <c r="E42" s="476"/>
      <c r="F42" s="476"/>
      <c r="G42" s="476"/>
    </row>
    <row r="43" spans="1:7" s="139" customFormat="1" ht="12" customHeight="1">
      <c r="A43" s="319"/>
      <c r="B43" s="204" t="s">
        <v>193</v>
      </c>
      <c r="C43" s="541" t="s">
        <v>412</v>
      </c>
      <c r="D43" s="476"/>
      <c r="E43" s="476"/>
      <c r="F43" s="476"/>
      <c r="G43" s="476"/>
    </row>
    <row r="44" spans="1:7" s="139" customFormat="1" ht="12" customHeight="1">
      <c r="A44" s="319"/>
      <c r="B44" s="204" t="s">
        <v>194</v>
      </c>
      <c r="C44" s="541" t="s">
        <v>413</v>
      </c>
      <c r="D44" s="476"/>
      <c r="E44" s="476"/>
      <c r="F44" s="476"/>
      <c r="G44" s="476"/>
    </row>
    <row r="45" spans="1:7" s="139" customFormat="1" ht="12" customHeight="1" thickBot="1">
      <c r="A45" s="326"/>
      <c r="B45" s="223" t="s">
        <v>314</v>
      </c>
      <c r="C45" s="542" t="s">
        <v>549</v>
      </c>
      <c r="D45" s="558"/>
      <c r="E45" s="558"/>
      <c r="F45" s="558"/>
      <c r="G45" s="558"/>
    </row>
    <row r="46" spans="1:7" s="138" customFormat="1" ht="12" customHeight="1" thickBot="1">
      <c r="A46" s="280" t="s">
        <v>97</v>
      </c>
      <c r="B46" s="317"/>
      <c r="C46" s="539" t="s">
        <v>414</v>
      </c>
      <c r="D46" s="478">
        <f>+D47+D48</f>
        <v>0</v>
      </c>
      <c r="E46" s="478">
        <f>+E47+E48</f>
        <v>0</v>
      </c>
      <c r="F46" s="478">
        <f>+F47+F48</f>
        <v>0</v>
      </c>
      <c r="G46" s="478">
        <f>+G47+G48</f>
        <v>0</v>
      </c>
    </row>
    <row r="47" spans="1:7" s="139" customFormat="1" ht="12" customHeight="1">
      <c r="A47" s="319"/>
      <c r="B47" s="204" t="s">
        <v>189</v>
      </c>
      <c r="C47" s="540" t="s">
        <v>239</v>
      </c>
      <c r="D47" s="476"/>
      <c r="E47" s="476"/>
      <c r="F47" s="476"/>
      <c r="G47" s="476"/>
    </row>
    <row r="48" spans="1:7" s="139" customFormat="1" ht="12" customHeight="1" thickBot="1">
      <c r="A48" s="319"/>
      <c r="B48" s="204" t="s">
        <v>190</v>
      </c>
      <c r="C48" s="542" t="s">
        <v>11</v>
      </c>
      <c r="D48" s="476"/>
      <c r="E48" s="476"/>
      <c r="F48" s="476"/>
      <c r="G48" s="476"/>
    </row>
    <row r="49" spans="1:7" s="139" customFormat="1" ht="12" customHeight="1" thickBot="1">
      <c r="A49" s="272" t="s">
        <v>98</v>
      </c>
      <c r="B49" s="317"/>
      <c r="C49" s="539" t="s">
        <v>10</v>
      </c>
      <c r="D49" s="478">
        <f>+D50+D51+D52</f>
        <v>0</v>
      </c>
      <c r="E49" s="478">
        <f>+E50+E51+E52</f>
        <v>0</v>
      </c>
      <c r="F49" s="478">
        <f>+F50+F51+F52</f>
        <v>0</v>
      </c>
      <c r="G49" s="478">
        <f>+G50+G51+G52</f>
        <v>0</v>
      </c>
    </row>
    <row r="50" spans="1:7" s="139" customFormat="1" ht="12" customHeight="1">
      <c r="A50" s="327"/>
      <c r="B50" s="204" t="s">
        <v>318</v>
      </c>
      <c r="C50" s="540" t="s">
        <v>316</v>
      </c>
      <c r="D50" s="475"/>
      <c r="E50" s="475"/>
      <c r="F50" s="475"/>
      <c r="G50" s="475"/>
    </row>
    <row r="51" spans="1:7" s="139" customFormat="1" ht="12" customHeight="1">
      <c r="A51" s="327"/>
      <c r="B51" s="204" t="s">
        <v>319</v>
      </c>
      <c r="C51" s="541" t="s">
        <v>317</v>
      </c>
      <c r="D51" s="475"/>
      <c r="E51" s="475"/>
      <c r="F51" s="475"/>
      <c r="G51" s="475"/>
    </row>
    <row r="52" spans="1:7" s="139" customFormat="1" ht="12" customHeight="1" thickBot="1">
      <c r="A52" s="319"/>
      <c r="B52" s="204" t="s">
        <v>477</v>
      </c>
      <c r="C52" s="543" t="s">
        <v>416</v>
      </c>
      <c r="D52" s="476"/>
      <c r="E52" s="476"/>
      <c r="F52" s="476"/>
      <c r="G52" s="476"/>
    </row>
    <row r="53" spans="1:7" s="139" customFormat="1" ht="12" customHeight="1" thickBot="1">
      <c r="A53" s="280" t="s">
        <v>99</v>
      </c>
      <c r="B53" s="328"/>
      <c r="C53" s="435" t="s">
        <v>417</v>
      </c>
      <c r="D53" s="559"/>
      <c r="E53" s="559"/>
      <c r="F53" s="559">
        <v>1000</v>
      </c>
      <c r="G53" s="559">
        <v>1000</v>
      </c>
    </row>
    <row r="54" spans="1:7" s="138" customFormat="1" ht="12" customHeight="1" thickBot="1">
      <c r="A54" s="329" t="s">
        <v>100</v>
      </c>
      <c r="B54" s="330"/>
      <c r="C54" s="435" t="s">
        <v>561</v>
      </c>
      <c r="D54" s="560">
        <f>+D9+D14+D23+D24+D33+D46+D49+D53</f>
        <v>13563</v>
      </c>
      <c r="E54" s="560">
        <f>+E9+E14+E23+E24+E33+E46+E49+E53</f>
        <v>14244</v>
      </c>
      <c r="F54" s="560">
        <f>+F9+F14+F23+F24+F33+F46+F49+F53</f>
        <v>15244</v>
      </c>
      <c r="G54" s="560">
        <f>+G9+G14+G23+G24+G33+G46+G49+G53</f>
        <v>15224</v>
      </c>
    </row>
    <row r="55" spans="1:7" s="138" customFormat="1" ht="12" customHeight="1" thickBot="1">
      <c r="A55" s="272" t="s">
        <v>101</v>
      </c>
      <c r="B55" s="224"/>
      <c r="C55" s="435" t="s">
        <v>420</v>
      </c>
      <c r="D55" s="561">
        <f>+D56+D57</f>
        <v>0</v>
      </c>
      <c r="E55" s="561">
        <f>+E56+E57</f>
        <v>0</v>
      </c>
      <c r="F55" s="561">
        <f>+F56+F57</f>
        <v>0</v>
      </c>
      <c r="G55" s="561">
        <f>+G56+G57</f>
        <v>0</v>
      </c>
    </row>
    <row r="56" spans="1:7" s="138" customFormat="1" ht="12" customHeight="1">
      <c r="A56" s="321"/>
      <c r="B56" s="222" t="s">
        <v>249</v>
      </c>
      <c r="C56" s="630" t="s">
        <v>12</v>
      </c>
      <c r="D56" s="562"/>
      <c r="E56" s="562"/>
      <c r="F56" s="562"/>
      <c r="G56" s="562"/>
    </row>
    <row r="57" spans="1:7" s="138" customFormat="1" ht="12" customHeight="1" thickBot="1">
      <c r="A57" s="326"/>
      <c r="B57" s="223" t="s">
        <v>250</v>
      </c>
      <c r="C57" s="631" t="s">
        <v>13</v>
      </c>
      <c r="D57" s="124"/>
      <c r="E57" s="124"/>
      <c r="F57" s="124"/>
      <c r="G57" s="124"/>
    </row>
    <row r="58" spans="1:7" s="139" customFormat="1" ht="12" customHeight="1" thickBot="1">
      <c r="A58" s="331" t="s">
        <v>102</v>
      </c>
      <c r="B58" s="632"/>
      <c r="C58" s="633" t="s">
        <v>14</v>
      </c>
      <c r="D58" s="478">
        <f>+D54+D55</f>
        <v>13563</v>
      </c>
      <c r="E58" s="478">
        <f>+E54+E55</f>
        <v>14244</v>
      </c>
      <c r="F58" s="478">
        <f>+F54+F55</f>
        <v>15244</v>
      </c>
      <c r="G58" s="478">
        <f>+G54+G55</f>
        <v>15224</v>
      </c>
    </row>
    <row r="59" spans="1:4" s="139" customFormat="1" ht="15" customHeight="1">
      <c r="A59" s="334"/>
      <c r="B59" s="334"/>
      <c r="C59" s="335"/>
      <c r="D59" s="563"/>
    </row>
    <row r="60" spans="1:4" ht="13.5" thickBot="1">
      <c r="A60" s="336"/>
      <c r="B60" s="337"/>
      <c r="C60" s="337"/>
      <c r="D60" s="564"/>
    </row>
    <row r="61" spans="1:4" s="86" customFormat="1" ht="16.5" customHeight="1" thickBot="1">
      <c r="A61" s="338"/>
      <c r="B61" s="339"/>
      <c r="C61" s="340" t="s">
        <v>137</v>
      </c>
      <c r="D61" s="565"/>
    </row>
    <row r="62" spans="1:7" s="140" customFormat="1" ht="12" customHeight="1" thickBot="1">
      <c r="A62" s="280" t="s">
        <v>91</v>
      </c>
      <c r="B62" s="24"/>
      <c r="C62" s="176" t="s">
        <v>35</v>
      </c>
      <c r="D62" s="478">
        <f>SUM(D63:D67)</f>
        <v>0</v>
      </c>
      <c r="E62" s="478">
        <f>SUM(E63:E67)</f>
        <v>0</v>
      </c>
      <c r="F62" s="478">
        <f>SUM(F63:F67)</f>
        <v>0</v>
      </c>
      <c r="G62" s="478">
        <f>SUM(G63:G67)</f>
        <v>0</v>
      </c>
    </row>
    <row r="63" spans="1:7" ht="12" customHeight="1">
      <c r="A63" s="341"/>
      <c r="B63" s="221" t="s">
        <v>195</v>
      </c>
      <c r="C63" s="530" t="s">
        <v>122</v>
      </c>
      <c r="D63" s="566"/>
      <c r="E63" s="566"/>
      <c r="F63" s="566"/>
      <c r="G63" s="566"/>
    </row>
    <row r="64" spans="1:7" ht="12" customHeight="1">
      <c r="A64" s="342"/>
      <c r="B64" s="204" t="s">
        <v>196</v>
      </c>
      <c r="C64" s="531" t="s">
        <v>323</v>
      </c>
      <c r="D64" s="567"/>
      <c r="E64" s="567"/>
      <c r="F64" s="567"/>
      <c r="G64" s="567"/>
    </row>
    <row r="65" spans="1:7" ht="12" customHeight="1">
      <c r="A65" s="342"/>
      <c r="B65" s="204" t="s">
        <v>197</v>
      </c>
      <c r="C65" s="531" t="s">
        <v>238</v>
      </c>
      <c r="D65" s="568"/>
      <c r="E65" s="568"/>
      <c r="F65" s="568"/>
      <c r="G65" s="568"/>
    </row>
    <row r="66" spans="1:7" ht="12" customHeight="1">
      <c r="A66" s="342"/>
      <c r="B66" s="204" t="s">
        <v>198</v>
      </c>
      <c r="C66" s="531" t="s">
        <v>324</v>
      </c>
      <c r="D66" s="568"/>
      <c r="E66" s="568"/>
      <c r="F66" s="568"/>
      <c r="G66" s="568"/>
    </row>
    <row r="67" spans="1:7" ht="12" customHeight="1">
      <c r="A67" s="342"/>
      <c r="B67" s="204" t="s">
        <v>209</v>
      </c>
      <c r="C67" s="531" t="s">
        <v>325</v>
      </c>
      <c r="D67" s="568"/>
      <c r="E67" s="568"/>
      <c r="F67" s="568"/>
      <c r="G67" s="568"/>
    </row>
    <row r="68" spans="1:7" ht="12" customHeight="1">
      <c r="A68" s="342"/>
      <c r="B68" s="204" t="s">
        <v>199</v>
      </c>
      <c r="C68" s="531" t="s">
        <v>347</v>
      </c>
      <c r="D68" s="567"/>
      <c r="E68" s="567"/>
      <c r="F68" s="567"/>
      <c r="G68" s="567"/>
    </row>
    <row r="69" spans="1:7" ht="12" customHeight="1">
      <c r="A69" s="342"/>
      <c r="B69" s="204" t="s">
        <v>200</v>
      </c>
      <c r="C69" s="532" t="s">
        <v>16</v>
      </c>
      <c r="D69" s="568"/>
      <c r="E69" s="568"/>
      <c r="F69" s="568"/>
      <c r="G69" s="568"/>
    </row>
    <row r="70" spans="1:7" ht="12" customHeight="1">
      <c r="A70" s="342"/>
      <c r="B70" s="204" t="s">
        <v>210</v>
      </c>
      <c r="C70" s="545" t="s">
        <v>562</v>
      </c>
      <c r="D70" s="568"/>
      <c r="E70" s="568"/>
      <c r="F70" s="568"/>
      <c r="G70" s="568"/>
    </row>
    <row r="71" spans="1:7" ht="12" customHeight="1">
      <c r="A71" s="342"/>
      <c r="B71" s="204" t="s">
        <v>211</v>
      </c>
      <c r="C71" s="545" t="s">
        <v>17</v>
      </c>
      <c r="D71" s="568"/>
      <c r="E71" s="568"/>
      <c r="F71" s="568"/>
      <c r="G71" s="568"/>
    </row>
    <row r="72" spans="1:7" ht="12" customHeight="1">
      <c r="A72" s="342"/>
      <c r="B72" s="204" t="s">
        <v>212</v>
      </c>
      <c r="C72" s="545" t="s">
        <v>563</v>
      </c>
      <c r="D72" s="568"/>
      <c r="E72" s="568"/>
      <c r="F72" s="568"/>
      <c r="G72" s="568"/>
    </row>
    <row r="73" spans="1:7" ht="12" customHeight="1">
      <c r="A73" s="342"/>
      <c r="B73" s="204" t="s">
        <v>213</v>
      </c>
      <c r="C73" s="533" t="s">
        <v>18</v>
      </c>
      <c r="D73" s="568"/>
      <c r="E73" s="568"/>
      <c r="F73" s="568"/>
      <c r="G73" s="568"/>
    </row>
    <row r="74" spans="1:7" ht="12" customHeight="1">
      <c r="A74" s="342"/>
      <c r="B74" s="204" t="s">
        <v>215</v>
      </c>
      <c r="C74" s="534" t="s">
        <v>19</v>
      </c>
      <c r="D74" s="568"/>
      <c r="E74" s="568"/>
      <c r="F74" s="568"/>
      <c r="G74" s="568"/>
    </row>
    <row r="75" spans="1:7" ht="12" customHeight="1" thickBot="1">
      <c r="A75" s="343"/>
      <c r="B75" s="225" t="s">
        <v>326</v>
      </c>
      <c r="C75" s="535" t="s">
        <v>20</v>
      </c>
      <c r="D75" s="569"/>
      <c r="E75" s="569"/>
      <c r="F75" s="569"/>
      <c r="G75" s="569"/>
    </row>
    <row r="76" spans="1:7" ht="12" customHeight="1" thickBot="1">
      <c r="A76" s="280" t="s">
        <v>92</v>
      </c>
      <c r="B76" s="24"/>
      <c r="C76" s="536" t="s">
        <v>34</v>
      </c>
      <c r="D76" s="561">
        <f>SUM(D77:D79)</f>
        <v>0</v>
      </c>
      <c r="E76" s="561">
        <f>SUM(E77:E79)</f>
        <v>0</v>
      </c>
      <c r="F76" s="561">
        <f>SUM(F77:F79)</f>
        <v>0</v>
      </c>
      <c r="G76" s="561">
        <f>SUM(G77:G79)</f>
        <v>0</v>
      </c>
    </row>
    <row r="77" spans="1:7" s="140" customFormat="1" ht="12" customHeight="1">
      <c r="A77" s="341"/>
      <c r="B77" s="221" t="s">
        <v>201</v>
      </c>
      <c r="C77" s="630" t="s">
        <v>21</v>
      </c>
      <c r="D77" s="117"/>
      <c r="E77" s="117"/>
      <c r="F77" s="117"/>
      <c r="G77" s="117"/>
    </row>
    <row r="78" spans="1:7" ht="12" customHeight="1">
      <c r="A78" s="342"/>
      <c r="B78" s="204" t="s">
        <v>202</v>
      </c>
      <c r="C78" s="541" t="s">
        <v>327</v>
      </c>
      <c r="D78" s="120"/>
      <c r="E78" s="120"/>
      <c r="F78" s="120"/>
      <c r="G78" s="120"/>
    </row>
    <row r="79" spans="1:7" ht="12" customHeight="1">
      <c r="A79" s="342"/>
      <c r="B79" s="204" t="s">
        <v>203</v>
      </c>
      <c r="C79" s="541" t="s">
        <v>449</v>
      </c>
      <c r="D79" s="120"/>
      <c r="E79" s="120"/>
      <c r="F79" s="120"/>
      <c r="G79" s="120"/>
    </row>
    <row r="80" spans="1:7" ht="12" customHeight="1">
      <c r="A80" s="342"/>
      <c r="B80" s="204" t="s">
        <v>204</v>
      </c>
      <c r="C80" s="541" t="s">
        <v>22</v>
      </c>
      <c r="D80" s="120"/>
      <c r="E80" s="120"/>
      <c r="F80" s="120"/>
      <c r="G80" s="120"/>
    </row>
    <row r="81" spans="1:7" ht="12" customHeight="1">
      <c r="A81" s="342"/>
      <c r="B81" s="204" t="s">
        <v>205</v>
      </c>
      <c r="C81" s="545" t="s">
        <v>27</v>
      </c>
      <c r="D81" s="120"/>
      <c r="E81" s="120"/>
      <c r="F81" s="120"/>
      <c r="G81" s="120"/>
    </row>
    <row r="82" spans="1:7" ht="12" customHeight="1">
      <c r="A82" s="342"/>
      <c r="B82" s="204" t="s">
        <v>214</v>
      </c>
      <c r="C82" s="545" t="s">
        <v>26</v>
      </c>
      <c r="D82" s="120"/>
      <c r="E82" s="120"/>
      <c r="F82" s="120"/>
      <c r="G82" s="120"/>
    </row>
    <row r="83" spans="1:7" ht="12" customHeight="1">
      <c r="A83" s="342"/>
      <c r="B83" s="204" t="s">
        <v>216</v>
      </c>
      <c r="C83" s="545" t="s">
        <v>25</v>
      </c>
      <c r="D83" s="120"/>
      <c r="E83" s="120"/>
      <c r="F83" s="120"/>
      <c r="G83" s="120"/>
    </row>
    <row r="84" spans="1:7" s="140" customFormat="1" ht="12" customHeight="1">
      <c r="A84" s="342"/>
      <c r="B84" s="204" t="s">
        <v>328</v>
      </c>
      <c r="C84" s="545" t="s">
        <v>24</v>
      </c>
      <c r="D84" s="120"/>
      <c r="E84" s="120"/>
      <c r="F84" s="120"/>
      <c r="G84" s="120"/>
    </row>
    <row r="85" spans="1:12" ht="12" customHeight="1">
      <c r="A85" s="342"/>
      <c r="B85" s="204" t="s">
        <v>329</v>
      </c>
      <c r="C85" s="545" t="s">
        <v>23</v>
      </c>
      <c r="D85" s="120"/>
      <c r="E85" s="120"/>
      <c r="F85" s="120"/>
      <c r="G85" s="120"/>
      <c r="L85" s="353"/>
    </row>
    <row r="86" spans="1:7" ht="21" customHeight="1" thickBot="1">
      <c r="A86" s="342"/>
      <c r="B86" s="204" t="s">
        <v>330</v>
      </c>
      <c r="C86" s="634" t="s">
        <v>28</v>
      </c>
      <c r="D86" s="120"/>
      <c r="E86" s="120"/>
      <c r="F86" s="120"/>
      <c r="G86" s="120"/>
    </row>
    <row r="87" spans="1:7" ht="12" customHeight="1" thickBot="1">
      <c r="A87" s="527" t="s">
        <v>93</v>
      </c>
      <c r="B87" s="26"/>
      <c r="C87" s="546" t="s">
        <v>29</v>
      </c>
      <c r="D87" s="570">
        <f>+D88+D89</f>
        <v>4000</v>
      </c>
      <c r="E87" s="570">
        <f>+E88+E89</f>
        <v>4104</v>
      </c>
      <c r="F87" s="570">
        <f>+F88+F89</f>
        <v>6211</v>
      </c>
      <c r="G87" s="570">
        <f>+G88+G89</f>
        <v>5776</v>
      </c>
    </row>
    <row r="88" spans="1:7" s="140" customFormat="1" ht="12" customHeight="1">
      <c r="A88" s="528"/>
      <c r="B88" s="222" t="s">
        <v>175</v>
      </c>
      <c r="C88" s="547" t="s">
        <v>139</v>
      </c>
      <c r="D88" s="589">
        <v>4000</v>
      </c>
      <c r="E88" s="589">
        <v>4104</v>
      </c>
      <c r="F88" s="589">
        <v>6211</v>
      </c>
      <c r="G88" s="589"/>
    </row>
    <row r="89" spans="1:7" s="140" customFormat="1" ht="12" customHeight="1" thickBot="1">
      <c r="A89" s="529"/>
      <c r="B89" s="223" t="s">
        <v>176</v>
      </c>
      <c r="C89" s="548" t="s">
        <v>140</v>
      </c>
      <c r="D89" s="558"/>
      <c r="E89" s="558"/>
      <c r="F89" s="558"/>
      <c r="G89" s="558">
        <v>5776</v>
      </c>
    </row>
    <row r="90" spans="1:7" s="140" customFormat="1" ht="12" customHeight="1" thickBot="1">
      <c r="A90" s="549" t="s">
        <v>94</v>
      </c>
      <c r="B90" s="550"/>
      <c r="C90" s="539" t="s">
        <v>454</v>
      </c>
      <c r="D90" s="642"/>
      <c r="E90" s="642"/>
      <c r="F90" s="642">
        <v>1000</v>
      </c>
      <c r="G90" s="642">
        <v>1000</v>
      </c>
    </row>
    <row r="91" spans="1:7" s="140" customFormat="1" ht="12" customHeight="1" thickBot="1">
      <c r="A91" s="280" t="s">
        <v>95</v>
      </c>
      <c r="B91" s="238"/>
      <c r="C91" s="635" t="s">
        <v>402</v>
      </c>
      <c r="D91" s="508"/>
      <c r="E91" s="508"/>
      <c r="F91" s="508"/>
      <c r="G91" s="508"/>
    </row>
    <row r="92" spans="1:7" s="140" customFormat="1" ht="12" customHeight="1" thickBot="1">
      <c r="A92" s="280" t="s">
        <v>96</v>
      </c>
      <c r="B92" s="24"/>
      <c r="C92" s="435" t="s">
        <v>30</v>
      </c>
      <c r="D92" s="571">
        <f>+D62+D76+D87+D90+D91</f>
        <v>4000</v>
      </c>
      <c r="E92" s="571">
        <f>+E62+E76+E87+E90+E91</f>
        <v>4104</v>
      </c>
      <c r="F92" s="571">
        <f>+F62+F76+F87+F90+F91</f>
        <v>7211</v>
      </c>
      <c r="G92" s="571">
        <f>+G62+G76+G87+G90+G91</f>
        <v>6776</v>
      </c>
    </row>
    <row r="93" spans="1:7" s="140" customFormat="1" ht="12" customHeight="1" thickBot="1">
      <c r="A93" s="280" t="s">
        <v>97</v>
      </c>
      <c r="B93" s="24"/>
      <c r="C93" s="435" t="s">
        <v>33</v>
      </c>
      <c r="D93" s="478">
        <f>+D94+D95</f>
        <v>0</v>
      </c>
      <c r="E93" s="478">
        <f>+E94+E95</f>
        <v>0</v>
      </c>
      <c r="F93" s="478">
        <f>+F94+F95</f>
        <v>0</v>
      </c>
      <c r="G93" s="478">
        <f>+G94+G95</f>
        <v>0</v>
      </c>
    </row>
    <row r="94" spans="1:7" ht="12.75" customHeight="1">
      <c r="A94" s="341"/>
      <c r="B94" s="204" t="s">
        <v>401</v>
      </c>
      <c r="C94" s="630" t="s">
        <v>32</v>
      </c>
      <c r="D94" s="475"/>
      <c r="E94" s="475"/>
      <c r="F94" s="475"/>
      <c r="G94" s="475"/>
    </row>
    <row r="95" spans="1:7" ht="12" customHeight="1" thickBot="1">
      <c r="A95" s="343"/>
      <c r="B95" s="225" t="s">
        <v>190</v>
      </c>
      <c r="C95" s="631" t="s">
        <v>31</v>
      </c>
      <c r="D95" s="477"/>
      <c r="E95" s="477"/>
      <c r="F95" s="477"/>
      <c r="G95" s="477"/>
    </row>
    <row r="96" spans="1:7" ht="15" customHeight="1" thickBot="1">
      <c r="A96" s="280" t="s">
        <v>98</v>
      </c>
      <c r="B96" s="328"/>
      <c r="C96" s="435" t="s">
        <v>403</v>
      </c>
      <c r="D96" s="572">
        <f>+D92+D93</f>
        <v>4000</v>
      </c>
      <c r="E96" s="572">
        <f>+E92+E93</f>
        <v>4104</v>
      </c>
      <c r="F96" s="572">
        <f>+F92+F93</f>
        <v>7211</v>
      </c>
      <c r="G96" s="572">
        <f>+G92+G93</f>
        <v>6776</v>
      </c>
    </row>
    <row r="97" spans="1:7" ht="13.5" thickBot="1">
      <c r="A97" s="636"/>
      <c r="B97" s="637"/>
      <c r="C97" s="637"/>
      <c r="D97" s="638"/>
      <c r="E97" s="638"/>
      <c r="F97" s="638"/>
      <c r="G97" s="638"/>
    </row>
    <row r="98" spans="1:7" ht="15" customHeight="1" thickBot="1">
      <c r="A98" s="347" t="s">
        <v>370</v>
      </c>
      <c r="B98" s="348"/>
      <c r="C98" s="349"/>
      <c r="D98" s="173"/>
      <c r="E98" s="173"/>
      <c r="F98" s="173"/>
      <c r="G98" s="173"/>
    </row>
    <row r="99" spans="1:7" ht="14.25" customHeight="1" thickBot="1">
      <c r="A99" s="347" t="s">
        <v>371</v>
      </c>
      <c r="B99" s="348"/>
      <c r="C99" s="349"/>
      <c r="D99" s="173"/>
      <c r="E99" s="173"/>
      <c r="F99" s="173"/>
      <c r="G99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4">
      <selection activeCell="D1" sqref="D1"/>
    </sheetView>
  </sheetViews>
  <sheetFormatPr defaultColWidth="9.00390625" defaultRowHeight="12.75"/>
  <cols>
    <col min="1" max="1" width="3.625" style="3" customWidth="1"/>
    <col min="2" max="2" width="6.875" style="4" customWidth="1"/>
    <col min="3" max="3" width="61.375" style="4" customWidth="1"/>
    <col min="4" max="4" width="12.50390625" style="4" customWidth="1"/>
    <col min="5" max="5" width="13.375" style="4" customWidth="1"/>
    <col min="6" max="6" width="15.125" style="4" customWidth="1"/>
    <col min="7" max="7" width="13.625" style="4" customWidth="1"/>
    <col min="8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650</v>
      </c>
    </row>
    <row r="2" spans="1:7" s="136" customFormat="1" ht="25.5" customHeight="1">
      <c r="A2" s="741" t="s">
        <v>366</v>
      </c>
      <c r="B2" s="742"/>
      <c r="C2" s="350" t="s">
        <v>399</v>
      </c>
      <c r="D2" s="355" t="s">
        <v>141</v>
      </c>
      <c r="E2" s="355" t="s">
        <v>141</v>
      </c>
      <c r="F2" s="355" t="s">
        <v>141</v>
      </c>
      <c r="G2" s="355" t="s">
        <v>141</v>
      </c>
    </row>
    <row r="3" spans="1:7" s="136" customFormat="1" ht="16.5" thickBot="1">
      <c r="A3" s="308" t="s">
        <v>365</v>
      </c>
      <c r="B3" s="309"/>
      <c r="C3" s="351" t="s">
        <v>621</v>
      </c>
      <c r="D3" s="357" t="s">
        <v>127</v>
      </c>
      <c r="E3" s="357" t="s">
        <v>127</v>
      </c>
      <c r="F3" s="357" t="s">
        <v>127</v>
      </c>
      <c r="G3" s="357" t="s">
        <v>127</v>
      </c>
    </row>
    <row r="4" spans="1:7" s="137" customFormat="1" ht="15.75" customHeight="1" thickBot="1">
      <c r="A4" s="310"/>
      <c r="B4" s="310"/>
      <c r="C4" s="310"/>
      <c r="D4" s="311" t="s">
        <v>130</v>
      </c>
      <c r="E4" s="311" t="s">
        <v>130</v>
      </c>
      <c r="F4" s="311" t="s">
        <v>130</v>
      </c>
      <c r="G4" s="311" t="s">
        <v>130</v>
      </c>
    </row>
    <row r="5" spans="1:7" ht="24.75" thickBot="1">
      <c r="A5" s="743" t="s">
        <v>367</v>
      </c>
      <c r="B5" s="744"/>
      <c r="C5" s="312" t="s">
        <v>131</v>
      </c>
      <c r="D5" s="313" t="s">
        <v>132</v>
      </c>
      <c r="E5" s="313" t="s">
        <v>680</v>
      </c>
      <c r="F5" s="313" t="s">
        <v>696</v>
      </c>
      <c r="G5" s="313" t="s">
        <v>705</v>
      </c>
    </row>
    <row r="6" spans="1:7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  <c r="E6" s="274">
        <v>5</v>
      </c>
      <c r="F6" s="274">
        <v>6</v>
      </c>
      <c r="G6" s="274">
        <v>7</v>
      </c>
    </row>
    <row r="7" spans="1:7" s="86" customFormat="1" ht="15.75" customHeight="1" thickBot="1">
      <c r="A7" s="314"/>
      <c r="B7" s="315"/>
      <c r="C7" s="315" t="s">
        <v>133</v>
      </c>
      <c r="D7" s="316"/>
      <c r="E7" s="316"/>
      <c r="F7" s="316"/>
      <c r="G7" s="316"/>
    </row>
    <row r="8" spans="1:7" s="138" customFormat="1" ht="12" customHeight="1" thickBot="1">
      <c r="A8" s="272" t="s">
        <v>91</v>
      </c>
      <c r="B8" s="317"/>
      <c r="C8" s="318" t="s">
        <v>372</v>
      </c>
      <c r="D8" s="478">
        <f>SUM(D9:D16)</f>
        <v>189</v>
      </c>
      <c r="E8" s="478">
        <f>SUM(E9:E16)</f>
        <v>189</v>
      </c>
      <c r="F8" s="478">
        <f>SUM(F9:F16)</f>
        <v>189</v>
      </c>
      <c r="G8" s="478">
        <f>SUM(G9:G16)</f>
        <v>189</v>
      </c>
    </row>
    <row r="9" spans="1:7" s="138" customFormat="1" ht="12" customHeight="1">
      <c r="A9" s="321"/>
      <c r="B9" s="320" t="s">
        <v>195</v>
      </c>
      <c r="C9" s="12" t="s">
        <v>290</v>
      </c>
      <c r="D9" s="555"/>
      <c r="E9" s="555"/>
      <c r="F9" s="555"/>
      <c r="G9" s="555"/>
    </row>
    <row r="10" spans="1:7" s="138" customFormat="1" ht="12" customHeight="1">
      <c r="A10" s="319"/>
      <c r="B10" s="320" t="s">
        <v>196</v>
      </c>
      <c r="C10" s="9" t="s">
        <v>291</v>
      </c>
      <c r="D10" s="476">
        <v>7</v>
      </c>
      <c r="E10" s="476">
        <v>7</v>
      </c>
      <c r="F10" s="476">
        <v>7</v>
      </c>
      <c r="G10" s="476">
        <v>7</v>
      </c>
    </row>
    <row r="11" spans="1:7" s="138" customFormat="1" ht="12" customHeight="1">
      <c r="A11" s="319"/>
      <c r="B11" s="320" t="s">
        <v>197</v>
      </c>
      <c r="C11" s="9" t="s">
        <v>292</v>
      </c>
      <c r="D11" s="476"/>
      <c r="E11" s="476"/>
      <c r="F11" s="476"/>
      <c r="G11" s="476"/>
    </row>
    <row r="12" spans="1:7" s="138" customFormat="1" ht="12" customHeight="1">
      <c r="A12" s="319"/>
      <c r="B12" s="320" t="s">
        <v>198</v>
      </c>
      <c r="C12" s="9" t="s">
        <v>293</v>
      </c>
      <c r="D12" s="476"/>
      <c r="E12" s="476"/>
      <c r="F12" s="476"/>
      <c r="G12" s="476"/>
    </row>
    <row r="13" spans="1:7" s="138" customFormat="1" ht="12" customHeight="1">
      <c r="A13" s="319"/>
      <c r="B13" s="320" t="s">
        <v>248</v>
      </c>
      <c r="C13" s="8" t="s">
        <v>294</v>
      </c>
      <c r="D13" s="476"/>
      <c r="E13" s="476"/>
      <c r="F13" s="476"/>
      <c r="G13" s="476"/>
    </row>
    <row r="14" spans="1:7" s="138" customFormat="1" ht="12" customHeight="1">
      <c r="A14" s="322"/>
      <c r="B14" s="320" t="s">
        <v>199</v>
      </c>
      <c r="C14" s="9" t="s">
        <v>295</v>
      </c>
      <c r="D14" s="556"/>
      <c r="E14" s="556"/>
      <c r="F14" s="556"/>
      <c r="G14" s="556"/>
    </row>
    <row r="15" spans="1:7" s="139" customFormat="1" ht="12" customHeight="1">
      <c r="A15" s="319"/>
      <c r="B15" s="320" t="s">
        <v>200</v>
      </c>
      <c r="C15" s="9" t="s">
        <v>40</v>
      </c>
      <c r="D15" s="476"/>
      <c r="E15" s="476"/>
      <c r="F15" s="476"/>
      <c r="G15" s="476"/>
    </row>
    <row r="16" spans="1:7" s="139" customFormat="1" ht="12" customHeight="1" thickBot="1">
      <c r="A16" s="323"/>
      <c r="B16" s="324" t="s">
        <v>210</v>
      </c>
      <c r="C16" s="8" t="s">
        <v>356</v>
      </c>
      <c r="D16" s="477">
        <v>182</v>
      </c>
      <c r="E16" s="477">
        <v>182</v>
      </c>
      <c r="F16" s="477">
        <v>182</v>
      </c>
      <c r="G16" s="477">
        <v>182</v>
      </c>
    </row>
    <row r="17" spans="1:7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  <c r="E17" s="478">
        <f>SUM(E18:E21)</f>
        <v>0</v>
      </c>
      <c r="F17" s="478">
        <f>SUM(F18:F21)</f>
        <v>0</v>
      </c>
      <c r="G17" s="478">
        <f>SUM(G18:G21)</f>
        <v>0</v>
      </c>
    </row>
    <row r="18" spans="1:7" s="139" customFormat="1" ht="12" customHeight="1">
      <c r="A18" s="319"/>
      <c r="B18" s="320" t="s">
        <v>201</v>
      </c>
      <c r="C18" s="11" t="s">
        <v>37</v>
      </c>
      <c r="D18" s="476"/>
      <c r="E18" s="476"/>
      <c r="F18" s="476"/>
      <c r="G18" s="476"/>
    </row>
    <row r="19" spans="1:7" s="139" customFormat="1" ht="12" customHeight="1">
      <c r="A19" s="319"/>
      <c r="B19" s="320" t="s">
        <v>202</v>
      </c>
      <c r="C19" s="9" t="s">
        <v>38</v>
      </c>
      <c r="D19" s="476"/>
      <c r="E19" s="476"/>
      <c r="F19" s="476"/>
      <c r="G19" s="476"/>
    </row>
    <row r="20" spans="1:7" s="139" customFormat="1" ht="12" customHeight="1">
      <c r="A20" s="319"/>
      <c r="B20" s="320" t="s">
        <v>203</v>
      </c>
      <c r="C20" s="9" t="s">
        <v>39</v>
      </c>
      <c r="D20" s="476"/>
      <c r="E20" s="476"/>
      <c r="F20" s="476"/>
      <c r="G20" s="476"/>
    </row>
    <row r="21" spans="1:7" s="139" customFormat="1" ht="12" customHeight="1" thickBot="1">
      <c r="A21" s="319"/>
      <c r="B21" s="320" t="s">
        <v>204</v>
      </c>
      <c r="C21" s="9" t="s">
        <v>38</v>
      </c>
      <c r="D21" s="476"/>
      <c r="E21" s="476"/>
      <c r="F21" s="476"/>
      <c r="G21" s="476"/>
    </row>
    <row r="22" spans="1:7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  <c r="E22" s="478">
        <f>+E23+E24</f>
        <v>0</v>
      </c>
      <c r="F22" s="478">
        <f>+F23+F24</f>
        <v>0</v>
      </c>
      <c r="G22" s="478">
        <f>+G23+G24</f>
        <v>0</v>
      </c>
    </row>
    <row r="23" spans="1:7" s="138" customFormat="1" ht="12" customHeight="1">
      <c r="A23" s="528"/>
      <c r="B23" s="583" t="s">
        <v>175</v>
      </c>
      <c r="C23" s="195" t="s">
        <v>415</v>
      </c>
      <c r="D23" s="589"/>
      <c r="E23" s="589"/>
      <c r="F23" s="589"/>
      <c r="G23" s="589"/>
    </row>
    <row r="24" spans="1:7" s="138" customFormat="1" ht="12" customHeight="1" thickBot="1">
      <c r="A24" s="581"/>
      <c r="B24" s="582" t="s">
        <v>176</v>
      </c>
      <c r="C24" s="196" t="s">
        <v>419</v>
      </c>
      <c r="D24" s="590"/>
      <c r="E24" s="590"/>
      <c r="F24" s="590"/>
      <c r="G24" s="590"/>
    </row>
    <row r="25" spans="1:7" s="138" customFormat="1" ht="12" customHeight="1" thickBot="1">
      <c r="A25" s="280" t="s">
        <v>94</v>
      </c>
      <c r="B25" s="317"/>
      <c r="C25" s="176" t="s">
        <v>60</v>
      </c>
      <c r="D25" s="508"/>
      <c r="E25" s="508">
        <v>180</v>
      </c>
      <c r="F25" s="508">
        <v>228</v>
      </c>
      <c r="G25" s="508">
        <v>665</v>
      </c>
    </row>
    <row r="26" spans="1:7" s="139" customFormat="1" ht="12" customHeight="1" thickBot="1">
      <c r="A26" s="272" t="s">
        <v>95</v>
      </c>
      <c r="B26" s="224"/>
      <c r="C26" s="176" t="s">
        <v>54</v>
      </c>
      <c r="D26" s="561">
        <v>189</v>
      </c>
      <c r="E26" s="561">
        <v>189</v>
      </c>
      <c r="F26" s="561">
        <v>189</v>
      </c>
      <c r="G26" s="561">
        <v>854</v>
      </c>
    </row>
    <row r="27" spans="1:7" s="139" customFormat="1" ht="15" customHeight="1" thickBot="1">
      <c r="A27" s="578" t="s">
        <v>96</v>
      </c>
      <c r="B27" s="587"/>
      <c r="C27" s="580" t="s">
        <v>58</v>
      </c>
      <c r="D27" s="591">
        <f>+D28+D29</f>
        <v>5375</v>
      </c>
      <c r="E27" s="591">
        <f>+E28+E29</f>
        <v>5509</v>
      </c>
      <c r="F27" s="591">
        <f>+F28+F29</f>
        <v>5509</v>
      </c>
      <c r="G27" s="591">
        <f>+G28+G29</f>
        <v>5509</v>
      </c>
    </row>
    <row r="28" spans="1:7" s="139" customFormat="1" ht="15" customHeight="1">
      <c r="A28" s="321"/>
      <c r="B28" s="222" t="s">
        <v>182</v>
      </c>
      <c r="C28" s="195" t="s">
        <v>524</v>
      </c>
      <c r="D28" s="589">
        <v>5375</v>
      </c>
      <c r="E28" s="589">
        <v>5509</v>
      </c>
      <c r="F28" s="589">
        <v>5509</v>
      </c>
      <c r="G28" s="589">
        <v>5509</v>
      </c>
    </row>
    <row r="29" spans="1:7" ht="15.75" thickBot="1">
      <c r="A29" s="588"/>
      <c r="B29" s="223" t="s">
        <v>183</v>
      </c>
      <c r="C29" s="579" t="s">
        <v>45</v>
      </c>
      <c r="D29" s="124"/>
      <c r="E29" s="124"/>
      <c r="F29" s="124"/>
      <c r="G29" s="124"/>
    </row>
    <row r="30" spans="1:7" s="86" customFormat="1" ht="16.5" customHeight="1" thickBot="1">
      <c r="A30" s="331" t="s">
        <v>97</v>
      </c>
      <c r="B30" s="576"/>
      <c r="C30" s="577" t="s">
        <v>59</v>
      </c>
      <c r="D30" s="559"/>
      <c r="E30" s="559"/>
      <c r="F30" s="559"/>
      <c r="G30" s="559"/>
    </row>
    <row r="31" spans="1:7" s="140" customFormat="1" ht="12" customHeight="1" thickBot="1">
      <c r="A31" s="331" t="s">
        <v>98</v>
      </c>
      <c r="B31" s="332"/>
      <c r="C31" s="333" t="s">
        <v>55</v>
      </c>
      <c r="D31" s="565">
        <f>+D26+D27+D30</f>
        <v>5564</v>
      </c>
      <c r="E31" s="565">
        <v>5878</v>
      </c>
      <c r="F31" s="565">
        <v>5926</v>
      </c>
      <c r="G31" s="565">
        <v>6363</v>
      </c>
    </row>
    <row r="32" spans="1:7" ht="12" customHeight="1">
      <c r="A32" s="334"/>
      <c r="B32" s="334"/>
      <c r="C32" s="335"/>
      <c r="D32" s="563"/>
      <c r="E32" s="563"/>
      <c r="F32" s="563"/>
      <c r="G32" s="563"/>
    </row>
    <row r="33" spans="1:7" ht="12" customHeight="1" thickBot="1">
      <c r="A33" s="336"/>
      <c r="B33" s="337"/>
      <c r="C33" s="337"/>
      <c r="D33" s="564"/>
      <c r="E33" s="564"/>
      <c r="F33" s="564"/>
      <c r="G33" s="564"/>
    </row>
    <row r="34" spans="1:7" ht="12" customHeight="1" thickBot="1">
      <c r="A34" s="338"/>
      <c r="B34" s="339"/>
      <c r="C34" s="340" t="s">
        <v>137</v>
      </c>
      <c r="D34" s="565"/>
      <c r="E34" s="565"/>
      <c r="F34" s="565"/>
      <c r="G34" s="565"/>
    </row>
    <row r="35" spans="1:7" ht="12" customHeight="1" thickBot="1">
      <c r="A35" s="280" t="s">
        <v>91</v>
      </c>
      <c r="B35" s="24"/>
      <c r="C35" s="176" t="s">
        <v>35</v>
      </c>
      <c r="D35" s="478">
        <f>SUM(D36:D40)</f>
        <v>5564</v>
      </c>
      <c r="E35" s="478">
        <f>SUM(E36:E40)</f>
        <v>5878</v>
      </c>
      <c r="F35" s="478">
        <f>SUM(F36:F40)</f>
        <v>5926</v>
      </c>
      <c r="G35" s="478">
        <f>SUM(G36:G40)</f>
        <v>6363</v>
      </c>
    </row>
    <row r="36" spans="1:7" ht="12" customHeight="1">
      <c r="A36" s="341"/>
      <c r="B36" s="221" t="s">
        <v>195</v>
      </c>
      <c r="C36" s="11" t="s">
        <v>122</v>
      </c>
      <c r="D36" s="117">
        <v>1527</v>
      </c>
      <c r="E36" s="117">
        <v>1584</v>
      </c>
      <c r="F36" s="117">
        <v>1595</v>
      </c>
      <c r="G36" s="117">
        <v>1595</v>
      </c>
    </row>
    <row r="37" spans="1:7" ht="12" customHeight="1">
      <c r="A37" s="342"/>
      <c r="B37" s="204" t="s">
        <v>196</v>
      </c>
      <c r="C37" s="9" t="s">
        <v>323</v>
      </c>
      <c r="D37" s="120">
        <v>382</v>
      </c>
      <c r="E37" s="120">
        <v>397</v>
      </c>
      <c r="F37" s="120">
        <v>400</v>
      </c>
      <c r="G37" s="120">
        <v>400</v>
      </c>
    </row>
    <row r="38" spans="1:7" s="140" customFormat="1" ht="12" customHeight="1">
      <c r="A38" s="342"/>
      <c r="B38" s="204" t="s">
        <v>197</v>
      </c>
      <c r="C38" s="9" t="s">
        <v>238</v>
      </c>
      <c r="D38" s="120">
        <v>924</v>
      </c>
      <c r="E38" s="120">
        <v>1166</v>
      </c>
      <c r="F38" s="120">
        <v>1166</v>
      </c>
      <c r="G38" s="120">
        <v>1166</v>
      </c>
    </row>
    <row r="39" spans="1:7" ht="12" customHeight="1">
      <c r="A39" s="342"/>
      <c r="B39" s="204" t="s">
        <v>198</v>
      </c>
      <c r="C39" s="9" t="s">
        <v>324</v>
      </c>
      <c r="D39" s="120"/>
      <c r="E39" s="120"/>
      <c r="F39" s="120"/>
      <c r="G39" s="120"/>
    </row>
    <row r="40" spans="1:7" ht="12" customHeight="1" thickBot="1">
      <c r="A40" s="342"/>
      <c r="B40" s="204" t="s">
        <v>209</v>
      </c>
      <c r="C40" s="9" t="s">
        <v>651</v>
      </c>
      <c r="D40" s="120">
        <v>2731</v>
      </c>
      <c r="E40" s="120">
        <v>2731</v>
      </c>
      <c r="F40" s="120">
        <v>2765</v>
      </c>
      <c r="G40" s="120">
        <v>3202</v>
      </c>
    </row>
    <row r="41" spans="1:7" ht="12" customHeight="1" thickBot="1">
      <c r="A41" s="280" t="s">
        <v>92</v>
      </c>
      <c r="B41" s="24"/>
      <c r="C41" s="176" t="s">
        <v>52</v>
      </c>
      <c r="D41" s="478">
        <f>SUM(D42:D45)</f>
        <v>0</v>
      </c>
      <c r="E41" s="478">
        <f>SUM(E42:E45)</f>
        <v>0</v>
      </c>
      <c r="F41" s="478">
        <f>SUM(F42:F45)</f>
        <v>0</v>
      </c>
      <c r="G41" s="478">
        <f>SUM(G42:G45)</f>
        <v>0</v>
      </c>
    </row>
    <row r="42" spans="1:7" ht="12" customHeight="1">
      <c r="A42" s="341"/>
      <c r="B42" s="221" t="s">
        <v>201</v>
      </c>
      <c r="C42" s="11" t="s">
        <v>448</v>
      </c>
      <c r="D42" s="117"/>
      <c r="E42" s="117"/>
      <c r="F42" s="117"/>
      <c r="G42" s="117"/>
    </row>
    <row r="43" spans="1:7" ht="15" customHeight="1">
      <c r="A43" s="342"/>
      <c r="B43" s="204" t="s">
        <v>202</v>
      </c>
      <c r="C43" s="9" t="s">
        <v>327</v>
      </c>
      <c r="D43" s="120"/>
      <c r="E43" s="120"/>
      <c r="F43" s="120"/>
      <c r="G43" s="120"/>
    </row>
    <row r="44" spans="1:7" ht="12.75">
      <c r="A44" s="342"/>
      <c r="B44" s="204" t="s">
        <v>205</v>
      </c>
      <c r="C44" s="9" t="s">
        <v>138</v>
      </c>
      <c r="D44" s="120"/>
      <c r="E44" s="120"/>
      <c r="F44" s="120"/>
      <c r="G44" s="120"/>
    </row>
    <row r="45" spans="1:7" ht="15" customHeight="1" thickBot="1">
      <c r="A45" s="342"/>
      <c r="B45" s="204" t="s">
        <v>216</v>
      </c>
      <c r="C45" s="9" t="s">
        <v>49</v>
      </c>
      <c r="D45" s="120"/>
      <c r="E45" s="120"/>
      <c r="F45" s="120"/>
      <c r="G45" s="120"/>
    </row>
    <row r="46" spans="1:7" ht="14.25" customHeight="1" thickBot="1">
      <c r="A46" s="280" t="s">
        <v>93</v>
      </c>
      <c r="B46" s="24"/>
      <c r="C46" s="24" t="s">
        <v>50</v>
      </c>
      <c r="D46" s="508"/>
      <c r="E46" s="508"/>
      <c r="F46" s="508"/>
      <c r="G46" s="508"/>
    </row>
    <row r="47" spans="1:7" ht="13.5" thickBot="1">
      <c r="A47" s="331" t="s">
        <v>94</v>
      </c>
      <c r="B47" s="576"/>
      <c r="C47" s="577" t="s">
        <v>53</v>
      </c>
      <c r="D47" s="559"/>
      <c r="E47" s="559"/>
      <c r="F47" s="559"/>
      <c r="G47" s="559"/>
    </row>
    <row r="48" spans="1:7" ht="13.5" thickBot="1">
      <c r="A48" s="280" t="s">
        <v>95</v>
      </c>
      <c r="B48" s="328"/>
      <c r="C48" s="344" t="s">
        <v>51</v>
      </c>
      <c r="D48" s="572">
        <f>+D35+D41+D46+D47</f>
        <v>5564</v>
      </c>
      <c r="E48" s="572">
        <f>+E35+E41+E46+E47</f>
        <v>5878</v>
      </c>
      <c r="F48" s="572">
        <f>+F35+F41+F46+F47</f>
        <v>5926</v>
      </c>
      <c r="G48" s="572">
        <f>+G35+G41+G46+G47</f>
        <v>6363</v>
      </c>
    </row>
    <row r="49" spans="1:7" ht="13.5" thickBot="1">
      <c r="A49" s="345"/>
      <c r="B49" s="346"/>
      <c r="C49" s="346"/>
      <c r="D49" s="573"/>
      <c r="E49" s="573"/>
      <c r="F49" s="573"/>
      <c r="G49" s="573"/>
    </row>
    <row r="50" spans="1:7" ht="13.5" thickBot="1">
      <c r="A50" s="347" t="s">
        <v>370</v>
      </c>
      <c r="B50" s="348"/>
      <c r="C50" s="349"/>
      <c r="D50" s="173">
        <v>1</v>
      </c>
      <c r="E50" s="173">
        <v>1</v>
      </c>
      <c r="F50" s="173">
        <v>1</v>
      </c>
      <c r="G50" s="173">
        <v>1</v>
      </c>
    </row>
    <row r="51" spans="1:7" ht="13.5" thickBot="1">
      <c r="A51" s="347" t="s">
        <v>371</v>
      </c>
      <c r="B51" s="348"/>
      <c r="C51" s="349"/>
      <c r="D51" s="173"/>
      <c r="E51" s="173"/>
      <c r="F51" s="173"/>
      <c r="G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4">
      <selection activeCell="D20" sqref="D20:D5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569</v>
      </c>
    </row>
    <row r="2" spans="1:4" s="136" customFormat="1" ht="25.5" customHeight="1">
      <c r="A2" s="741" t="s">
        <v>366</v>
      </c>
      <c r="B2" s="742"/>
      <c r="C2" s="350" t="s">
        <v>374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620</v>
      </c>
      <c r="D3" s="357" t="s">
        <v>127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/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60</v>
      </c>
      <c r="D25" s="508"/>
    </row>
    <row r="26" spans="1:4" s="139" customFormat="1" ht="12" customHeight="1" thickBot="1">
      <c r="A26" s="272" t="s">
        <v>95</v>
      </c>
      <c r="B26" s="224"/>
      <c r="C26" s="176" t="s">
        <v>54</v>
      </c>
      <c r="D26" s="561"/>
    </row>
    <row r="27" spans="1:4" s="139" customFormat="1" ht="15" customHeight="1" thickBot="1">
      <c r="A27" s="578" t="s">
        <v>96</v>
      </c>
      <c r="B27" s="587"/>
      <c r="C27" s="580" t="s">
        <v>58</v>
      </c>
      <c r="D27" s="591"/>
    </row>
    <row r="28" spans="1:4" s="139" customFormat="1" ht="15" customHeight="1">
      <c r="A28" s="321"/>
      <c r="B28" s="222" t="s">
        <v>182</v>
      </c>
      <c r="C28" s="195" t="s">
        <v>524</v>
      </c>
      <c r="D28" s="589"/>
    </row>
    <row r="29" spans="1:4" ht="15.75" thickBot="1">
      <c r="A29" s="588"/>
      <c r="B29" s="223" t="s">
        <v>183</v>
      </c>
      <c r="C29" s="579" t="s">
        <v>45</v>
      </c>
      <c r="D29" s="124"/>
    </row>
    <row r="30" spans="1:4" s="86" customFormat="1" ht="16.5" customHeight="1" thickBot="1">
      <c r="A30" s="331" t="s">
        <v>97</v>
      </c>
      <c r="B30" s="576"/>
      <c r="C30" s="577" t="s">
        <v>59</v>
      </c>
      <c r="D30" s="559"/>
    </row>
    <row r="31" spans="1:4" s="140" customFormat="1" ht="12" customHeight="1" thickBot="1">
      <c r="A31" s="331" t="s">
        <v>98</v>
      </c>
      <c r="B31" s="332"/>
      <c r="C31" s="333" t="s">
        <v>55</v>
      </c>
      <c r="D31" s="565"/>
    </row>
    <row r="32" spans="1:4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/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s="140" customFormat="1" ht="12" customHeight="1">
      <c r="A38" s="342"/>
      <c r="B38" s="204" t="s">
        <v>197</v>
      </c>
      <c r="C38" s="9" t="s">
        <v>238</v>
      </c>
      <c r="D38" s="120"/>
    </row>
    <row r="39" spans="1:4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/>
    </row>
    <row r="41" spans="1:4" ht="12" customHeight="1" thickBot="1">
      <c r="A41" s="280" t="s">
        <v>92</v>
      </c>
      <c r="B41" s="24"/>
      <c r="C41" s="176" t="s">
        <v>52</v>
      </c>
      <c r="D41" s="478"/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5" customHeight="1">
      <c r="A43" s="342"/>
      <c r="B43" s="204" t="s">
        <v>202</v>
      </c>
      <c r="C43" s="9" t="s">
        <v>327</v>
      </c>
      <c r="D43" s="120"/>
    </row>
    <row r="44" spans="1:4" ht="12.75">
      <c r="A44" s="342"/>
      <c r="B44" s="204" t="s">
        <v>205</v>
      </c>
      <c r="C44" s="9" t="s">
        <v>138</v>
      </c>
      <c r="D44" s="120"/>
    </row>
    <row r="45" spans="1:4" ht="15" customHeight="1" thickBot="1">
      <c r="A45" s="342"/>
      <c r="B45" s="204" t="s">
        <v>216</v>
      </c>
      <c r="C45" s="9" t="s">
        <v>49</v>
      </c>
      <c r="D45" s="120"/>
    </row>
    <row r="46" spans="1:4" ht="14.25" customHeight="1" thickBot="1">
      <c r="A46" s="280" t="s">
        <v>93</v>
      </c>
      <c r="B46" s="24"/>
      <c r="C46" s="24" t="s">
        <v>50</v>
      </c>
      <c r="D46" s="508"/>
    </row>
    <row r="47" spans="1:4" ht="13.5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/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2"/>
  <sheetViews>
    <sheetView view="pageLayout" zoomScaleNormal="120" zoomScaleSheetLayoutView="100" workbookViewId="0" topLeftCell="A79">
      <selection activeCell="F71" sqref="F71"/>
    </sheetView>
  </sheetViews>
  <sheetFormatPr defaultColWidth="9.00390625" defaultRowHeight="12.75"/>
  <cols>
    <col min="1" max="1" width="9.50390625" style="623" customWidth="1"/>
    <col min="2" max="2" width="52.125" style="623" customWidth="1"/>
    <col min="3" max="3" width="17.125" style="624" customWidth="1"/>
    <col min="4" max="4" width="17.375" style="49" customWidth="1"/>
    <col min="5" max="5" width="14.875" style="49" customWidth="1"/>
    <col min="6" max="6" width="13.375" style="49" customWidth="1"/>
    <col min="7" max="16384" width="9.375" style="49" customWidth="1"/>
  </cols>
  <sheetData>
    <row r="1" spans="1:3" ht="15.75" customHeight="1">
      <c r="A1" s="695" t="s">
        <v>88</v>
      </c>
      <c r="B1" s="695"/>
      <c r="C1" s="695"/>
    </row>
    <row r="2" spans="1:3" ht="15.75" customHeight="1" thickBot="1">
      <c r="A2" s="697" t="s">
        <v>256</v>
      </c>
      <c r="B2" s="697"/>
      <c r="C2" s="461" t="s">
        <v>468</v>
      </c>
    </row>
    <row r="3" spans="1:6" ht="37.5" customHeight="1" thickBot="1">
      <c r="A3" s="28" t="s">
        <v>154</v>
      </c>
      <c r="B3" s="29" t="s">
        <v>90</v>
      </c>
      <c r="C3" s="50" t="s">
        <v>446</v>
      </c>
      <c r="D3" s="50" t="s">
        <v>676</v>
      </c>
      <c r="E3" s="50" t="s">
        <v>688</v>
      </c>
      <c r="F3" s="50" t="s">
        <v>708</v>
      </c>
    </row>
    <row r="4" spans="1:6" s="51" customFormat="1" ht="12" customHeight="1" thickBot="1">
      <c r="A4" s="42">
        <v>1</v>
      </c>
      <c r="B4" s="43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1" customFormat="1" ht="12" customHeight="1" thickBot="1">
      <c r="A5" s="25" t="s">
        <v>91</v>
      </c>
      <c r="B5" s="24" t="s">
        <v>282</v>
      </c>
      <c r="C5" s="439">
        <f>+C6+C11+C20</f>
        <v>2439</v>
      </c>
      <c r="D5" s="439">
        <f>+D6+D11+D20</f>
        <v>2439</v>
      </c>
      <c r="E5" s="439">
        <f>+E6+E11+E20</f>
        <v>2439</v>
      </c>
      <c r="F5" s="439">
        <f>+F6+F11+F20</f>
        <v>2439</v>
      </c>
    </row>
    <row r="6" spans="1:6" s="1" customFormat="1" ht="12" customHeight="1" thickBot="1">
      <c r="A6" s="23" t="s">
        <v>92</v>
      </c>
      <c r="B6" s="416" t="s">
        <v>544</v>
      </c>
      <c r="C6" s="374">
        <f>+C7+C8+C9+C10</f>
        <v>1878</v>
      </c>
      <c r="D6" s="374">
        <f>+D7+D8+D9+D10</f>
        <v>1860</v>
      </c>
      <c r="E6" s="374">
        <f>+E7+E8+E9+E10</f>
        <v>1860</v>
      </c>
      <c r="F6" s="374">
        <f>+F7+F8+F9+F10</f>
        <v>1860</v>
      </c>
    </row>
    <row r="7" spans="1:6" s="1" customFormat="1" ht="12" customHeight="1">
      <c r="A7" s="16" t="s">
        <v>201</v>
      </c>
      <c r="B7" s="605" t="s">
        <v>135</v>
      </c>
      <c r="C7" s="375">
        <v>1800</v>
      </c>
      <c r="D7" s="651">
        <v>1800</v>
      </c>
      <c r="E7" s="651">
        <v>1800</v>
      </c>
      <c r="F7" s="651">
        <v>1800</v>
      </c>
    </row>
    <row r="8" spans="1:6" s="1" customFormat="1" ht="12" customHeight="1">
      <c r="A8" s="16" t="s">
        <v>202</v>
      </c>
      <c r="B8" s="430" t="s">
        <v>170</v>
      </c>
      <c r="C8" s="375"/>
      <c r="D8" s="651"/>
      <c r="E8" s="651"/>
      <c r="F8" s="651"/>
    </row>
    <row r="9" spans="1:6" s="1" customFormat="1" ht="12" customHeight="1">
      <c r="A9" s="16" t="s">
        <v>203</v>
      </c>
      <c r="B9" s="430" t="s">
        <v>283</v>
      </c>
      <c r="C9" s="375">
        <v>4</v>
      </c>
      <c r="D9" s="651">
        <v>4</v>
      </c>
      <c r="E9" s="651">
        <v>4</v>
      </c>
      <c r="F9" s="651">
        <v>4</v>
      </c>
    </row>
    <row r="10" spans="1:6" s="1" customFormat="1" ht="12" customHeight="1" thickBot="1">
      <c r="A10" s="16" t="s">
        <v>204</v>
      </c>
      <c r="B10" s="606" t="s">
        <v>284</v>
      </c>
      <c r="C10" s="375">
        <v>74</v>
      </c>
      <c r="D10" s="651">
        <v>56</v>
      </c>
      <c r="E10" s="651">
        <v>56</v>
      </c>
      <c r="F10" s="651">
        <v>56</v>
      </c>
    </row>
    <row r="11" spans="1:6" s="1" customFormat="1" ht="12" customHeight="1" thickBot="1">
      <c r="A11" s="23" t="s">
        <v>93</v>
      </c>
      <c r="B11" s="24" t="s">
        <v>285</v>
      </c>
      <c r="C11" s="440">
        <f>+C12+C13+C14+C15+C16+C17+C18+C19</f>
        <v>235</v>
      </c>
      <c r="D11" s="440">
        <f>+D12+D13+D14+D15+D16+D17+D18+D19</f>
        <v>253</v>
      </c>
      <c r="E11" s="440">
        <f>+E12+E13+E14+E15+E16+E17+E18+E19</f>
        <v>253</v>
      </c>
      <c r="F11" s="440">
        <f>+F12+F13+F14+F15+F16+F17+F18+F19</f>
        <v>253</v>
      </c>
    </row>
    <row r="12" spans="1:6" s="1" customFormat="1" ht="12" customHeight="1">
      <c r="A12" s="20" t="s">
        <v>175</v>
      </c>
      <c r="B12" s="12" t="s">
        <v>290</v>
      </c>
      <c r="C12" s="441"/>
      <c r="D12" s="652"/>
      <c r="E12" s="652"/>
      <c r="F12" s="652"/>
    </row>
    <row r="13" spans="1:6" s="1" customFormat="1" ht="12" customHeight="1">
      <c r="A13" s="16" t="s">
        <v>176</v>
      </c>
      <c r="B13" s="9" t="s">
        <v>291</v>
      </c>
      <c r="C13" s="442">
        <v>11</v>
      </c>
      <c r="D13" s="651">
        <v>11</v>
      </c>
      <c r="E13" s="651">
        <v>11</v>
      </c>
      <c r="F13" s="651">
        <v>11</v>
      </c>
    </row>
    <row r="14" spans="1:6" s="1" customFormat="1" ht="12" customHeight="1">
      <c r="A14" s="16" t="s">
        <v>177</v>
      </c>
      <c r="B14" s="9" t="s">
        <v>292</v>
      </c>
      <c r="C14" s="442">
        <v>30</v>
      </c>
      <c r="D14" s="651">
        <v>30</v>
      </c>
      <c r="E14" s="651">
        <v>30</v>
      </c>
      <c r="F14" s="651">
        <v>30</v>
      </c>
    </row>
    <row r="15" spans="1:6" s="1" customFormat="1" ht="12" customHeight="1">
      <c r="A15" s="16" t="s">
        <v>178</v>
      </c>
      <c r="B15" s="9" t="s">
        <v>293</v>
      </c>
      <c r="C15" s="442"/>
      <c r="D15" s="651"/>
      <c r="E15" s="651"/>
      <c r="F15" s="651"/>
    </row>
    <row r="16" spans="1:6" s="1" customFormat="1" ht="12" customHeight="1">
      <c r="A16" s="15" t="s">
        <v>286</v>
      </c>
      <c r="B16" s="8" t="s">
        <v>294</v>
      </c>
      <c r="C16" s="443"/>
      <c r="D16" s="653"/>
      <c r="E16" s="653"/>
      <c r="F16" s="653"/>
    </row>
    <row r="17" spans="1:6" s="1" customFormat="1" ht="12" customHeight="1">
      <c r="A17" s="16" t="s">
        <v>287</v>
      </c>
      <c r="B17" s="9" t="s">
        <v>407</v>
      </c>
      <c r="C17" s="442"/>
      <c r="D17" s="651"/>
      <c r="E17" s="651"/>
      <c r="F17" s="651"/>
    </row>
    <row r="18" spans="1:6" s="1" customFormat="1" ht="12" customHeight="1">
      <c r="A18" s="16" t="s">
        <v>288</v>
      </c>
      <c r="B18" s="9" t="s">
        <v>296</v>
      </c>
      <c r="C18" s="442">
        <v>182</v>
      </c>
      <c r="D18" s="651">
        <v>182</v>
      </c>
      <c r="E18" s="651">
        <v>182</v>
      </c>
      <c r="F18" s="651">
        <v>182</v>
      </c>
    </row>
    <row r="19" spans="1:6" s="1" customFormat="1" ht="12" customHeight="1" thickBot="1">
      <c r="A19" s="17" t="s">
        <v>289</v>
      </c>
      <c r="B19" s="10" t="s">
        <v>297</v>
      </c>
      <c r="C19" s="444">
        <v>12</v>
      </c>
      <c r="D19" s="654">
        <v>30</v>
      </c>
      <c r="E19" s="654">
        <v>30</v>
      </c>
      <c r="F19" s="654">
        <v>30</v>
      </c>
    </row>
    <row r="20" spans="1:6" s="1" customFormat="1" ht="12" customHeight="1" thickBot="1">
      <c r="A20" s="23" t="s">
        <v>298</v>
      </c>
      <c r="B20" s="24" t="s">
        <v>408</v>
      </c>
      <c r="C20" s="445">
        <v>326</v>
      </c>
      <c r="D20" s="445">
        <v>326</v>
      </c>
      <c r="E20" s="445">
        <v>326</v>
      </c>
      <c r="F20" s="445">
        <v>326</v>
      </c>
    </row>
    <row r="21" spans="1:6" s="1" customFormat="1" ht="12" customHeight="1" thickBot="1">
      <c r="A21" s="23" t="s">
        <v>95</v>
      </c>
      <c r="B21" s="24" t="s">
        <v>300</v>
      </c>
      <c r="C21" s="440">
        <f>+C22+C23+C24+C25+C26+C27+C28+C29</f>
        <v>11359</v>
      </c>
      <c r="D21" s="440">
        <f>+D22+D23+D24+D25+D26+D27+D28+D29</f>
        <v>12040</v>
      </c>
      <c r="E21" s="440">
        <f>+E22+E23+E24+E25+E26+E27+E28+E29</f>
        <v>14481</v>
      </c>
      <c r="F21" s="440">
        <f>+F22+F23+F24+F25+F26+F27+F28+F29</f>
        <v>14461</v>
      </c>
    </row>
    <row r="22" spans="1:6" s="1" customFormat="1" ht="12" customHeight="1">
      <c r="A22" s="18" t="s">
        <v>179</v>
      </c>
      <c r="B22" s="11" t="s">
        <v>306</v>
      </c>
      <c r="C22" s="446">
        <v>10355</v>
      </c>
      <c r="D22" s="446">
        <v>10567</v>
      </c>
      <c r="E22" s="446">
        <v>10567</v>
      </c>
      <c r="F22" s="446">
        <v>10567</v>
      </c>
    </row>
    <row r="23" spans="1:6" s="1" customFormat="1" ht="12" customHeight="1">
      <c r="A23" s="16" t="s">
        <v>180</v>
      </c>
      <c r="B23" s="9" t="s">
        <v>307</v>
      </c>
      <c r="C23" s="442">
        <v>994</v>
      </c>
      <c r="D23" s="442">
        <v>994</v>
      </c>
      <c r="E23" s="442">
        <v>994</v>
      </c>
      <c r="F23" s="442">
        <v>972</v>
      </c>
    </row>
    <row r="24" spans="1:6" s="1" customFormat="1" ht="12" customHeight="1">
      <c r="A24" s="16" t="s">
        <v>181</v>
      </c>
      <c r="B24" s="9" t="s">
        <v>308</v>
      </c>
      <c r="C24" s="442"/>
      <c r="D24" s="442"/>
      <c r="E24" s="442"/>
      <c r="F24" s="442"/>
    </row>
    <row r="25" spans="1:6" s="1" customFormat="1" ht="12" customHeight="1">
      <c r="A25" s="19" t="s">
        <v>301</v>
      </c>
      <c r="B25" s="9" t="s">
        <v>184</v>
      </c>
      <c r="C25" s="447"/>
      <c r="D25" s="447"/>
      <c r="E25" s="447">
        <v>1700</v>
      </c>
      <c r="F25" s="447">
        <v>1700</v>
      </c>
    </row>
    <row r="26" spans="1:6" s="1" customFormat="1" ht="12" customHeight="1">
      <c r="A26" s="19" t="s">
        <v>302</v>
      </c>
      <c r="B26" s="9" t="s">
        <v>670</v>
      </c>
      <c r="C26" s="447"/>
      <c r="D26" s="447">
        <v>216</v>
      </c>
      <c r="E26" s="447">
        <v>657</v>
      </c>
      <c r="F26" s="447">
        <v>657</v>
      </c>
    </row>
    <row r="27" spans="1:6" s="1" customFormat="1" ht="12" customHeight="1">
      <c r="A27" s="16" t="s">
        <v>303</v>
      </c>
      <c r="B27" s="9" t="s">
        <v>641</v>
      </c>
      <c r="C27" s="442">
        <v>10</v>
      </c>
      <c r="D27" s="442">
        <v>10</v>
      </c>
      <c r="E27" s="442">
        <v>10</v>
      </c>
      <c r="F27" s="442">
        <v>10</v>
      </c>
    </row>
    <row r="28" spans="1:6" s="1" customFormat="1" ht="12" customHeight="1">
      <c r="A28" s="16" t="s">
        <v>304</v>
      </c>
      <c r="B28" s="9" t="s">
        <v>409</v>
      </c>
      <c r="C28" s="448"/>
      <c r="D28" s="448"/>
      <c r="E28" s="448"/>
      <c r="F28" s="448"/>
    </row>
    <row r="29" spans="1:6" s="1" customFormat="1" ht="12" customHeight="1" thickBot="1">
      <c r="A29" s="16" t="s">
        <v>305</v>
      </c>
      <c r="B29" s="14" t="s">
        <v>671</v>
      </c>
      <c r="C29" s="448"/>
      <c r="D29" s="448">
        <v>253</v>
      </c>
      <c r="E29" s="448">
        <v>553</v>
      </c>
      <c r="F29" s="448">
        <v>555</v>
      </c>
    </row>
    <row r="30" spans="1:6" s="1" customFormat="1" ht="12" customHeight="1" thickBot="1">
      <c r="A30" s="409" t="s">
        <v>96</v>
      </c>
      <c r="B30" s="24" t="s">
        <v>545</v>
      </c>
      <c r="C30" s="374">
        <f>+C31+C37</f>
        <v>956</v>
      </c>
      <c r="D30" s="374">
        <f>+D31+D37</f>
        <v>556</v>
      </c>
      <c r="E30" s="374">
        <f>+E31+E37</f>
        <v>636</v>
      </c>
      <c r="F30" s="374">
        <f>+F31+F37</f>
        <v>636</v>
      </c>
    </row>
    <row r="31" spans="1:6" s="1" customFormat="1" ht="12" customHeight="1">
      <c r="A31" s="410" t="s">
        <v>182</v>
      </c>
      <c r="B31" s="607" t="s">
        <v>546</v>
      </c>
      <c r="C31" s="406">
        <f>+C32+C33+C34+C35+C36</f>
        <v>956</v>
      </c>
      <c r="D31" s="406">
        <f>+D32+D33+D34+D35+D36</f>
        <v>556</v>
      </c>
      <c r="E31" s="406">
        <f>+E32+E33+E34+E35+E36</f>
        <v>636</v>
      </c>
      <c r="F31" s="406">
        <f>+F32+F33+F34+F35+F36</f>
        <v>636</v>
      </c>
    </row>
    <row r="32" spans="1:6" s="1" customFormat="1" ht="12" customHeight="1">
      <c r="A32" s="411" t="s">
        <v>185</v>
      </c>
      <c r="B32" s="417" t="s">
        <v>410</v>
      </c>
      <c r="C32" s="379"/>
      <c r="D32" s="379"/>
      <c r="E32" s="379"/>
      <c r="F32" s="379"/>
    </row>
    <row r="33" spans="1:6" s="1" customFormat="1" ht="12" customHeight="1">
      <c r="A33" s="411" t="s">
        <v>186</v>
      </c>
      <c r="B33" s="417" t="s">
        <v>411</v>
      </c>
      <c r="C33" s="379"/>
      <c r="D33" s="379"/>
      <c r="E33" s="379"/>
      <c r="F33" s="379"/>
    </row>
    <row r="34" spans="1:6" s="1" customFormat="1" ht="12" customHeight="1">
      <c r="A34" s="411" t="s">
        <v>187</v>
      </c>
      <c r="B34" s="417" t="s">
        <v>412</v>
      </c>
      <c r="C34" s="379"/>
      <c r="D34" s="379"/>
      <c r="E34" s="379"/>
      <c r="F34" s="379"/>
    </row>
    <row r="35" spans="1:6" s="1" customFormat="1" ht="12" customHeight="1">
      <c r="A35" s="411" t="s">
        <v>188</v>
      </c>
      <c r="B35" s="417" t="s">
        <v>413</v>
      </c>
      <c r="C35" s="379"/>
      <c r="D35" s="379"/>
      <c r="E35" s="379"/>
      <c r="F35" s="379"/>
    </row>
    <row r="36" spans="1:6" s="1" customFormat="1" ht="12" customHeight="1">
      <c r="A36" s="411" t="s">
        <v>313</v>
      </c>
      <c r="B36" s="417" t="s">
        <v>547</v>
      </c>
      <c r="C36" s="379">
        <v>956</v>
      </c>
      <c r="D36" s="379">
        <v>556</v>
      </c>
      <c r="E36" s="379">
        <v>636</v>
      </c>
      <c r="F36" s="379">
        <v>636</v>
      </c>
    </row>
    <row r="37" spans="1:6" s="1" customFormat="1" ht="12" customHeight="1">
      <c r="A37" s="411" t="s">
        <v>183</v>
      </c>
      <c r="B37" s="418" t="s">
        <v>548</v>
      </c>
      <c r="C37" s="405">
        <f>+C38+C39+C40+C41+C42</f>
        <v>0</v>
      </c>
      <c r="D37" s="405">
        <f>+D38+D39+D40+D41+D42</f>
        <v>0</v>
      </c>
      <c r="E37" s="405">
        <f>+E38+E39+E40+E41+E42</f>
        <v>0</v>
      </c>
      <c r="F37" s="405">
        <f>+F38+F39+F40+F41+F42</f>
        <v>0</v>
      </c>
    </row>
    <row r="38" spans="1:6" s="1" customFormat="1" ht="12" customHeight="1">
      <c r="A38" s="411" t="s">
        <v>191</v>
      </c>
      <c r="B38" s="417" t="s">
        <v>410</v>
      </c>
      <c r="C38" s="379"/>
      <c r="D38" s="379"/>
      <c r="E38" s="379"/>
      <c r="F38" s="379"/>
    </row>
    <row r="39" spans="1:6" s="1" customFormat="1" ht="12" customHeight="1">
      <c r="A39" s="411" t="s">
        <v>192</v>
      </c>
      <c r="B39" s="417" t="s">
        <v>411</v>
      </c>
      <c r="C39" s="379"/>
      <c r="D39" s="379"/>
      <c r="E39" s="379"/>
      <c r="F39" s="379"/>
    </row>
    <row r="40" spans="1:6" s="1" customFormat="1" ht="12" customHeight="1">
      <c r="A40" s="411" t="s">
        <v>193</v>
      </c>
      <c r="B40" s="417" t="s">
        <v>412</v>
      </c>
      <c r="C40" s="379"/>
      <c r="D40" s="379"/>
      <c r="E40" s="379"/>
      <c r="F40" s="379"/>
    </row>
    <row r="41" spans="1:6" s="1" customFormat="1" ht="12" customHeight="1">
      <c r="A41" s="411" t="s">
        <v>194</v>
      </c>
      <c r="B41" s="419" t="s">
        <v>413</v>
      </c>
      <c r="C41" s="379"/>
      <c r="D41" s="379"/>
      <c r="E41" s="379"/>
      <c r="F41" s="379"/>
    </row>
    <row r="42" spans="1:6" s="1" customFormat="1" ht="12" customHeight="1" thickBot="1">
      <c r="A42" s="412" t="s">
        <v>314</v>
      </c>
      <c r="B42" s="420" t="s">
        <v>549</v>
      </c>
      <c r="C42" s="380"/>
      <c r="D42" s="380"/>
      <c r="E42" s="380"/>
      <c r="F42" s="380"/>
    </row>
    <row r="43" spans="1:6" s="1" customFormat="1" ht="12" customHeight="1" thickBot="1">
      <c r="A43" s="23" t="s">
        <v>315</v>
      </c>
      <c r="B43" s="608" t="s">
        <v>414</v>
      </c>
      <c r="C43" s="374">
        <f>+C44+C45</f>
        <v>0</v>
      </c>
      <c r="D43" s="374">
        <f>+D44+D45</f>
        <v>100</v>
      </c>
      <c r="E43" s="374">
        <f>+E44+E45</f>
        <v>148</v>
      </c>
      <c r="F43" s="374">
        <f>+F44+F45</f>
        <v>148</v>
      </c>
    </row>
    <row r="44" spans="1:6" s="1" customFormat="1" ht="12" customHeight="1">
      <c r="A44" s="18" t="s">
        <v>189</v>
      </c>
      <c r="B44" s="430" t="s">
        <v>415</v>
      </c>
      <c r="C44" s="377"/>
      <c r="D44" s="377">
        <v>100</v>
      </c>
      <c r="E44" s="377">
        <v>148</v>
      </c>
      <c r="F44" s="377">
        <v>148</v>
      </c>
    </row>
    <row r="45" spans="1:6" s="1" customFormat="1" ht="12" customHeight="1" thickBot="1">
      <c r="A45" s="15" t="s">
        <v>190</v>
      </c>
      <c r="B45" s="425" t="s">
        <v>419</v>
      </c>
      <c r="C45" s="376"/>
      <c r="D45" s="376"/>
      <c r="E45" s="376"/>
      <c r="F45" s="376"/>
    </row>
    <row r="46" spans="1:6" s="1" customFormat="1" ht="12" customHeight="1" thickBot="1">
      <c r="A46" s="23" t="s">
        <v>98</v>
      </c>
      <c r="B46" s="608" t="s">
        <v>418</v>
      </c>
      <c r="C46" s="374">
        <f>+C47+C48+C49</f>
        <v>150</v>
      </c>
      <c r="D46" s="374">
        <f>+D47+D48+D49</f>
        <v>150</v>
      </c>
      <c r="E46" s="374">
        <f>+E47+E48+E49</f>
        <v>150</v>
      </c>
      <c r="F46" s="374">
        <f>+F47+F48+F49</f>
        <v>150</v>
      </c>
    </row>
    <row r="47" spans="1:6" s="1" customFormat="1" ht="12" customHeight="1">
      <c r="A47" s="18" t="s">
        <v>318</v>
      </c>
      <c r="B47" s="430" t="s">
        <v>316</v>
      </c>
      <c r="C47" s="407"/>
      <c r="D47" s="407"/>
      <c r="E47" s="407"/>
      <c r="F47" s="407"/>
    </row>
    <row r="48" spans="1:6" s="1" customFormat="1" ht="12" customHeight="1">
      <c r="A48" s="16" t="s">
        <v>319</v>
      </c>
      <c r="B48" s="417" t="s">
        <v>317</v>
      </c>
      <c r="C48" s="448">
        <v>150</v>
      </c>
      <c r="D48" s="448">
        <v>150</v>
      </c>
      <c r="E48" s="448">
        <v>150</v>
      </c>
      <c r="F48" s="448">
        <v>150</v>
      </c>
    </row>
    <row r="49" spans="1:6" s="1" customFormat="1" ht="12" customHeight="1" thickBot="1">
      <c r="A49" s="15" t="s">
        <v>477</v>
      </c>
      <c r="B49" s="425" t="s">
        <v>416</v>
      </c>
      <c r="C49" s="381"/>
      <c r="D49" s="381"/>
      <c r="E49" s="381"/>
      <c r="F49" s="381"/>
    </row>
    <row r="50" spans="1:6" s="1" customFormat="1" ht="17.25" customHeight="1" thickBot="1">
      <c r="A50" s="23" t="s">
        <v>320</v>
      </c>
      <c r="B50" s="609" t="s">
        <v>417</v>
      </c>
      <c r="C50" s="449"/>
      <c r="D50" s="449"/>
      <c r="E50" s="449">
        <v>1000</v>
      </c>
      <c r="F50" s="449">
        <v>1000</v>
      </c>
    </row>
    <row r="51" spans="1:6" s="1" customFormat="1" ht="12" customHeight="1" thickBot="1">
      <c r="A51" s="23" t="s">
        <v>100</v>
      </c>
      <c r="B51" s="27" t="s">
        <v>321</v>
      </c>
      <c r="C51" s="450">
        <f>+C6+C11+C20+C21+C30+C43+C46+C50</f>
        <v>14904</v>
      </c>
      <c r="D51" s="450">
        <f>+D6+D11+D20+D21+D30+D43+D46+D50</f>
        <v>15285</v>
      </c>
      <c r="E51" s="450">
        <f>+E6+E11+E20+E21+E30+E43+E46+E50</f>
        <v>18854</v>
      </c>
      <c r="F51" s="450">
        <f>+F6+F11+F20+F21+F30+F43+F46+F50</f>
        <v>18834</v>
      </c>
    </row>
    <row r="52" spans="1:6" s="1" customFormat="1" ht="12" customHeight="1" thickBot="1">
      <c r="A52" s="421" t="s">
        <v>101</v>
      </c>
      <c r="B52" s="416" t="s">
        <v>420</v>
      </c>
      <c r="C52" s="451">
        <f>+C53+C59</f>
        <v>10051</v>
      </c>
      <c r="D52" s="451">
        <f>+D53+D59</f>
        <v>10645</v>
      </c>
      <c r="E52" s="451">
        <f>+E53+E59</f>
        <v>10645</v>
      </c>
      <c r="F52" s="451">
        <f>+F53+F59</f>
        <v>10645</v>
      </c>
    </row>
    <row r="53" spans="1:6" s="1" customFormat="1" ht="12" customHeight="1">
      <c r="A53" s="610" t="s">
        <v>249</v>
      </c>
      <c r="B53" s="607" t="s">
        <v>507</v>
      </c>
      <c r="C53" s="452">
        <f>+C54+C55+C56+C57+C58</f>
        <v>10051</v>
      </c>
      <c r="D53" s="452">
        <f>+D54+D55+D56+D57+D58</f>
        <v>10645</v>
      </c>
      <c r="E53" s="452">
        <f>+E54+E55+E56+E57+E58</f>
        <v>10645</v>
      </c>
      <c r="F53" s="452">
        <f>+F54+F55+F56+F57+F58</f>
        <v>10645</v>
      </c>
    </row>
    <row r="54" spans="1:6" s="1" customFormat="1" ht="12" customHeight="1">
      <c r="A54" s="422" t="s">
        <v>436</v>
      </c>
      <c r="B54" s="417" t="s">
        <v>422</v>
      </c>
      <c r="C54" s="448">
        <v>10051</v>
      </c>
      <c r="D54" s="448">
        <v>10645</v>
      </c>
      <c r="E54" s="448">
        <v>10645</v>
      </c>
      <c r="F54" s="448">
        <v>10645</v>
      </c>
    </row>
    <row r="55" spans="1:6" s="1" customFormat="1" ht="12" customHeight="1">
      <c r="A55" s="422" t="s">
        <v>437</v>
      </c>
      <c r="B55" s="417" t="s">
        <v>423</v>
      </c>
      <c r="C55" s="448"/>
      <c r="D55" s="448"/>
      <c r="E55" s="448"/>
      <c r="F55" s="448"/>
    </row>
    <row r="56" spans="1:6" s="1" customFormat="1" ht="12" customHeight="1">
      <c r="A56" s="422" t="s">
        <v>438</v>
      </c>
      <c r="B56" s="417" t="s">
        <v>424</v>
      </c>
      <c r="C56" s="448"/>
      <c r="D56" s="448"/>
      <c r="E56" s="448"/>
      <c r="F56" s="448"/>
    </row>
    <row r="57" spans="1:6" s="1" customFormat="1" ht="12" customHeight="1">
      <c r="A57" s="422" t="s">
        <v>439</v>
      </c>
      <c r="B57" s="417" t="s">
        <v>425</v>
      </c>
      <c r="C57" s="448"/>
      <c r="D57" s="448"/>
      <c r="E57" s="448"/>
      <c r="F57" s="448"/>
    </row>
    <row r="58" spans="1:6" s="1" customFormat="1" ht="12" customHeight="1">
      <c r="A58" s="422" t="s">
        <v>440</v>
      </c>
      <c r="B58" s="417" t="s">
        <v>426</v>
      </c>
      <c r="C58" s="448"/>
      <c r="D58" s="448"/>
      <c r="E58" s="448"/>
      <c r="F58" s="448"/>
    </row>
    <row r="59" spans="1:6" s="1" customFormat="1" ht="12" customHeight="1">
      <c r="A59" s="423" t="s">
        <v>250</v>
      </c>
      <c r="B59" s="418" t="s">
        <v>506</v>
      </c>
      <c r="C59" s="453">
        <f>+C60+C61+C62+C63+C64</f>
        <v>0</v>
      </c>
      <c r="D59" s="453">
        <f>+D60+D61+D62+D63+D64</f>
        <v>0</v>
      </c>
      <c r="E59" s="453">
        <f>+E60+E61+E62+E63+E64</f>
        <v>0</v>
      </c>
      <c r="F59" s="453">
        <f>+F60+F61+F62+F63+F64</f>
        <v>0</v>
      </c>
    </row>
    <row r="60" spans="1:6" s="1" customFormat="1" ht="12" customHeight="1">
      <c r="A60" s="422" t="s">
        <v>441</v>
      </c>
      <c r="B60" s="417" t="s">
        <v>428</v>
      </c>
      <c r="C60" s="448"/>
      <c r="D60" s="448"/>
      <c r="E60" s="448"/>
      <c r="F60" s="448"/>
    </row>
    <row r="61" spans="1:6" s="1" customFormat="1" ht="12" customHeight="1">
      <c r="A61" s="422" t="s">
        <v>442</v>
      </c>
      <c r="B61" s="417" t="s">
        <v>429</v>
      </c>
      <c r="C61" s="448"/>
      <c r="D61" s="448"/>
      <c r="E61" s="448"/>
      <c r="F61" s="448"/>
    </row>
    <row r="62" spans="1:6" s="1" customFormat="1" ht="12" customHeight="1">
      <c r="A62" s="422" t="s">
        <v>443</v>
      </c>
      <c r="B62" s="417" t="s">
        <v>430</v>
      </c>
      <c r="C62" s="448"/>
      <c r="D62" s="448"/>
      <c r="E62" s="448"/>
      <c r="F62" s="448"/>
    </row>
    <row r="63" spans="1:6" s="1" customFormat="1" ht="12" customHeight="1">
      <c r="A63" s="422" t="s">
        <v>444</v>
      </c>
      <c r="B63" s="417" t="s">
        <v>431</v>
      </c>
      <c r="C63" s="448"/>
      <c r="D63" s="448"/>
      <c r="E63" s="448"/>
      <c r="F63" s="448"/>
    </row>
    <row r="64" spans="1:6" s="1" customFormat="1" ht="12" customHeight="1" thickBot="1">
      <c r="A64" s="424" t="s">
        <v>445</v>
      </c>
      <c r="B64" s="425" t="s">
        <v>432</v>
      </c>
      <c r="C64" s="454"/>
      <c r="D64" s="454"/>
      <c r="E64" s="454"/>
      <c r="F64" s="454"/>
    </row>
    <row r="65" spans="1:6" s="1" customFormat="1" ht="12" customHeight="1" thickBot="1">
      <c r="A65" s="426" t="s">
        <v>102</v>
      </c>
      <c r="B65" s="611" t="s">
        <v>504</v>
      </c>
      <c r="C65" s="451">
        <f>+C51+C52</f>
        <v>24955</v>
      </c>
      <c r="D65" s="451">
        <f>+D51+D52</f>
        <v>25930</v>
      </c>
      <c r="E65" s="451">
        <f>+E51+E52</f>
        <v>29499</v>
      </c>
      <c r="F65" s="451">
        <f>+F51+F52</f>
        <v>29479</v>
      </c>
    </row>
    <row r="66" spans="1:6" s="1" customFormat="1" ht="13.5" customHeight="1" thickBot="1">
      <c r="A66" s="427" t="s">
        <v>103</v>
      </c>
      <c r="B66" s="612" t="s">
        <v>434</v>
      </c>
      <c r="C66" s="462"/>
      <c r="D66" s="462"/>
      <c r="E66" s="462"/>
      <c r="F66" s="462"/>
    </row>
    <row r="67" spans="1:6" s="1" customFormat="1" ht="12" customHeight="1" thickBot="1">
      <c r="A67" s="426" t="s">
        <v>104</v>
      </c>
      <c r="B67" s="611" t="s">
        <v>505</v>
      </c>
      <c r="C67" s="463">
        <f>+C65+C66</f>
        <v>24955</v>
      </c>
      <c r="D67" s="463">
        <f>+D65+D66</f>
        <v>25930</v>
      </c>
      <c r="E67" s="463">
        <f>+E65+E66</f>
        <v>29499</v>
      </c>
      <c r="F67" s="463">
        <f>+F65+F66</f>
        <v>29479</v>
      </c>
    </row>
    <row r="68" spans="1:3" s="1" customFormat="1" ht="83.25" customHeight="1">
      <c r="A68" s="6"/>
      <c r="B68" s="7"/>
      <c r="C68" s="455"/>
    </row>
    <row r="69" spans="1:3" ht="16.5" customHeight="1">
      <c r="A69" s="695" t="s">
        <v>120</v>
      </c>
      <c r="B69" s="695"/>
      <c r="C69" s="695"/>
    </row>
    <row r="70" spans="1:3" s="468" customFormat="1" ht="16.5" customHeight="1" thickBot="1">
      <c r="A70" s="698" t="s">
        <v>257</v>
      </c>
      <c r="B70" s="698"/>
      <c r="C70" s="193" t="s">
        <v>468</v>
      </c>
    </row>
    <row r="71" spans="1:6" ht="37.5" customHeight="1" thickBot="1">
      <c r="A71" s="28" t="s">
        <v>89</v>
      </c>
      <c r="B71" s="29" t="s">
        <v>121</v>
      </c>
      <c r="C71" s="50" t="s">
        <v>446</v>
      </c>
      <c r="D71" s="50" t="s">
        <v>689</v>
      </c>
      <c r="E71" s="50" t="s">
        <v>690</v>
      </c>
      <c r="F71" s="50" t="s">
        <v>709</v>
      </c>
    </row>
    <row r="72" spans="1:6" s="51" customFormat="1" ht="12" customHeight="1" thickBot="1">
      <c r="A72" s="42">
        <v>1</v>
      </c>
      <c r="B72" s="43">
        <v>2</v>
      </c>
      <c r="C72" s="44">
        <v>3</v>
      </c>
      <c r="D72" s="44">
        <v>4</v>
      </c>
      <c r="E72" s="44">
        <v>5</v>
      </c>
      <c r="F72" s="44">
        <v>6</v>
      </c>
    </row>
    <row r="73" spans="1:6" ht="12" customHeight="1" thickBot="1">
      <c r="A73" s="25" t="s">
        <v>91</v>
      </c>
      <c r="B73" s="36" t="s">
        <v>322</v>
      </c>
      <c r="C73" s="439">
        <f>+C74+C75+C76+C77+C78</f>
        <v>16955</v>
      </c>
      <c r="D73" s="439">
        <f>+D74+D75+D76+D77+D78</f>
        <v>17826</v>
      </c>
      <c r="E73" s="439">
        <f>+E74+E75+E76+E77+E78</f>
        <v>18288</v>
      </c>
      <c r="F73" s="439">
        <f>+F74+F75+F76+F77+F78</f>
        <v>18703</v>
      </c>
    </row>
    <row r="74" spans="1:6" ht="12" customHeight="1">
      <c r="A74" s="20" t="s">
        <v>195</v>
      </c>
      <c r="B74" s="12" t="s">
        <v>122</v>
      </c>
      <c r="C74" s="441">
        <v>4103</v>
      </c>
      <c r="D74" s="441">
        <v>4047</v>
      </c>
      <c r="E74" s="441">
        <v>4210</v>
      </c>
      <c r="F74" s="441">
        <v>4210</v>
      </c>
    </row>
    <row r="75" spans="1:6" ht="12" customHeight="1">
      <c r="A75" s="16" t="s">
        <v>196</v>
      </c>
      <c r="B75" s="9" t="s">
        <v>323</v>
      </c>
      <c r="C75" s="442">
        <v>1131</v>
      </c>
      <c r="D75" s="442">
        <v>1040</v>
      </c>
      <c r="E75" s="442">
        <v>1084</v>
      </c>
      <c r="F75" s="442">
        <v>1084</v>
      </c>
    </row>
    <row r="76" spans="1:6" ht="12" customHeight="1">
      <c r="A76" s="16" t="s">
        <v>197</v>
      </c>
      <c r="B76" s="9" t="s">
        <v>238</v>
      </c>
      <c r="C76" s="447">
        <v>4597</v>
      </c>
      <c r="D76" s="447">
        <v>5155</v>
      </c>
      <c r="E76" s="447">
        <v>5254</v>
      </c>
      <c r="F76" s="447">
        <v>5254</v>
      </c>
    </row>
    <row r="77" spans="1:6" ht="12" customHeight="1">
      <c r="A77" s="16" t="s">
        <v>198</v>
      </c>
      <c r="B77" s="13" t="s">
        <v>324</v>
      </c>
      <c r="C77" s="447"/>
      <c r="D77" s="447"/>
      <c r="E77" s="447"/>
      <c r="F77" s="447"/>
    </row>
    <row r="78" spans="1:6" ht="12" customHeight="1">
      <c r="A78" s="16" t="s">
        <v>209</v>
      </c>
      <c r="B78" s="22" t="s">
        <v>325</v>
      </c>
      <c r="C78" s="447">
        <v>7124</v>
      </c>
      <c r="D78" s="447">
        <v>7584</v>
      </c>
      <c r="E78" s="447">
        <v>7740</v>
      </c>
      <c r="F78" s="447">
        <v>8155</v>
      </c>
    </row>
    <row r="79" spans="1:6" ht="12" customHeight="1">
      <c r="A79" s="16" t="s">
        <v>199</v>
      </c>
      <c r="B79" s="9" t="s">
        <v>347</v>
      </c>
      <c r="C79" s="447"/>
      <c r="D79" s="447"/>
      <c r="E79" s="447"/>
      <c r="F79" s="447"/>
    </row>
    <row r="80" spans="1:6" ht="12" customHeight="1">
      <c r="A80" s="16" t="s">
        <v>200</v>
      </c>
      <c r="B80" s="197" t="s">
        <v>348</v>
      </c>
      <c r="C80" s="447">
        <v>3032</v>
      </c>
      <c r="D80" s="447">
        <v>3032</v>
      </c>
      <c r="E80" s="447">
        <v>3154</v>
      </c>
      <c r="F80" s="447">
        <v>3132</v>
      </c>
    </row>
    <row r="81" spans="1:6" ht="12" customHeight="1">
      <c r="A81" s="16" t="s">
        <v>210</v>
      </c>
      <c r="B81" s="197" t="s">
        <v>447</v>
      </c>
      <c r="C81" s="447">
        <v>3522</v>
      </c>
      <c r="D81" s="447">
        <v>3982</v>
      </c>
      <c r="E81" s="447">
        <v>4016</v>
      </c>
      <c r="F81" s="447">
        <v>4453</v>
      </c>
    </row>
    <row r="82" spans="1:6" ht="12" customHeight="1">
      <c r="A82" s="16" t="s">
        <v>211</v>
      </c>
      <c r="B82" s="198" t="s">
        <v>349</v>
      </c>
      <c r="C82" s="447">
        <v>570</v>
      </c>
      <c r="D82" s="447">
        <v>570</v>
      </c>
      <c r="E82" s="447">
        <v>570</v>
      </c>
      <c r="F82" s="447">
        <v>570</v>
      </c>
    </row>
    <row r="83" spans="1:6" ht="12" customHeight="1">
      <c r="A83" s="15" t="s">
        <v>212</v>
      </c>
      <c r="B83" s="199" t="s">
        <v>350</v>
      </c>
      <c r="C83" s="447"/>
      <c r="D83" s="447"/>
      <c r="E83" s="447"/>
      <c r="F83" s="447"/>
    </row>
    <row r="84" spans="1:6" ht="12" customHeight="1">
      <c r="A84" s="16" t="s">
        <v>213</v>
      </c>
      <c r="B84" s="199" t="s">
        <v>351</v>
      </c>
      <c r="C84" s="447"/>
      <c r="D84" s="447"/>
      <c r="E84" s="447"/>
      <c r="F84" s="447"/>
    </row>
    <row r="85" spans="1:6" ht="12" customHeight="1" thickBot="1">
      <c r="A85" s="21" t="s">
        <v>215</v>
      </c>
      <c r="B85" s="200" t="s">
        <v>352</v>
      </c>
      <c r="C85" s="456"/>
      <c r="D85" s="456"/>
      <c r="E85" s="456"/>
      <c r="F85" s="456"/>
    </row>
    <row r="86" spans="1:6" ht="12" customHeight="1" thickBot="1">
      <c r="A86" s="23" t="s">
        <v>92</v>
      </c>
      <c r="B86" s="35" t="s">
        <v>478</v>
      </c>
      <c r="C86" s="440">
        <f>+C87+C88+C89</f>
        <v>4000</v>
      </c>
      <c r="D86" s="440">
        <f>+D87+D88+D89</f>
        <v>4000</v>
      </c>
      <c r="E86" s="440">
        <f>+E87+E88+E89</f>
        <v>4000</v>
      </c>
      <c r="F86" s="440">
        <f>+F87+F88+F89</f>
        <v>4000</v>
      </c>
    </row>
    <row r="87" spans="1:6" ht="12" customHeight="1">
      <c r="A87" s="18" t="s">
        <v>201</v>
      </c>
      <c r="B87" s="9" t="s">
        <v>448</v>
      </c>
      <c r="C87" s="446"/>
      <c r="D87" s="446"/>
      <c r="E87" s="446"/>
      <c r="F87" s="446"/>
    </row>
    <row r="88" spans="1:6" ht="12" customHeight="1">
      <c r="A88" s="18" t="s">
        <v>202</v>
      </c>
      <c r="B88" s="14" t="s">
        <v>327</v>
      </c>
      <c r="C88" s="442"/>
      <c r="D88" s="442"/>
      <c r="E88" s="442"/>
      <c r="F88" s="442"/>
    </row>
    <row r="89" spans="1:6" ht="12" customHeight="1">
      <c r="A89" s="18" t="s">
        <v>203</v>
      </c>
      <c r="B89" s="417" t="s">
        <v>479</v>
      </c>
      <c r="C89" s="375">
        <v>4000</v>
      </c>
      <c r="D89" s="375">
        <v>4000</v>
      </c>
      <c r="E89" s="375">
        <v>4000</v>
      </c>
      <c r="F89" s="375">
        <v>4000</v>
      </c>
    </row>
    <row r="90" spans="1:6" ht="12" customHeight="1">
      <c r="A90" s="18" t="s">
        <v>204</v>
      </c>
      <c r="B90" s="417" t="s">
        <v>550</v>
      </c>
      <c r="C90" s="375"/>
      <c r="D90" s="375"/>
      <c r="E90" s="375"/>
      <c r="F90" s="375"/>
    </row>
    <row r="91" spans="1:6" ht="12" customHeight="1">
      <c r="A91" s="18" t="s">
        <v>205</v>
      </c>
      <c r="B91" s="417" t="s">
        <v>480</v>
      </c>
      <c r="C91" s="375">
        <v>4000</v>
      </c>
      <c r="D91" s="375">
        <v>4000</v>
      </c>
      <c r="E91" s="375">
        <v>4000</v>
      </c>
      <c r="F91" s="375">
        <v>4000</v>
      </c>
    </row>
    <row r="92" spans="1:6" ht="15.75">
      <c r="A92" s="18" t="s">
        <v>214</v>
      </c>
      <c r="B92" s="417" t="s">
        <v>481</v>
      </c>
      <c r="C92" s="375"/>
      <c r="D92" s="375"/>
      <c r="E92" s="375"/>
      <c r="F92" s="375"/>
    </row>
    <row r="93" spans="1:6" ht="12" customHeight="1">
      <c r="A93" s="18" t="s">
        <v>216</v>
      </c>
      <c r="B93" s="613" t="s">
        <v>452</v>
      </c>
      <c r="C93" s="375"/>
      <c r="D93" s="375"/>
      <c r="E93" s="375"/>
      <c r="F93" s="375"/>
    </row>
    <row r="94" spans="1:6" ht="12" customHeight="1">
      <c r="A94" s="18" t="s">
        <v>328</v>
      </c>
      <c r="B94" s="613" t="s">
        <v>453</v>
      </c>
      <c r="C94" s="375"/>
      <c r="D94" s="375"/>
      <c r="E94" s="375"/>
      <c r="F94" s="375"/>
    </row>
    <row r="95" spans="1:6" ht="12" customHeight="1">
      <c r="A95" s="18" t="s">
        <v>329</v>
      </c>
      <c r="B95" s="613" t="s">
        <v>451</v>
      </c>
      <c r="C95" s="375"/>
      <c r="D95" s="375"/>
      <c r="E95" s="375"/>
      <c r="F95" s="375"/>
    </row>
    <row r="96" spans="1:6" ht="24" customHeight="1" thickBot="1">
      <c r="A96" s="15" t="s">
        <v>330</v>
      </c>
      <c r="B96" s="614" t="s">
        <v>450</v>
      </c>
      <c r="C96" s="378"/>
      <c r="D96" s="378"/>
      <c r="E96" s="378"/>
      <c r="F96" s="378"/>
    </row>
    <row r="97" spans="1:6" ht="12" customHeight="1" thickBot="1">
      <c r="A97" s="23" t="s">
        <v>93</v>
      </c>
      <c r="B97" s="176" t="s">
        <v>482</v>
      </c>
      <c r="C97" s="440">
        <f>+C98+C99</f>
        <v>4000</v>
      </c>
      <c r="D97" s="440">
        <f>+D98+D99</f>
        <v>4104</v>
      </c>
      <c r="E97" s="440">
        <f>+E98+E99</f>
        <v>6211</v>
      </c>
      <c r="F97" s="440">
        <f>+F98+F99</f>
        <v>5776</v>
      </c>
    </row>
    <row r="98" spans="1:6" ht="12" customHeight="1">
      <c r="A98" s="18" t="s">
        <v>175</v>
      </c>
      <c r="B98" s="11" t="s">
        <v>139</v>
      </c>
      <c r="C98" s="446">
        <v>4000</v>
      </c>
      <c r="D98" s="446">
        <v>4104</v>
      </c>
      <c r="E98" s="446">
        <v>6211</v>
      </c>
      <c r="F98" s="446"/>
    </row>
    <row r="99" spans="1:6" ht="12" customHeight="1" thickBot="1">
      <c r="A99" s="19" t="s">
        <v>176</v>
      </c>
      <c r="B99" s="14" t="s">
        <v>140</v>
      </c>
      <c r="C99" s="447"/>
      <c r="D99" s="447"/>
      <c r="E99" s="447"/>
      <c r="F99" s="447">
        <v>5776</v>
      </c>
    </row>
    <row r="100" spans="1:6" s="415" customFormat="1" ht="12" customHeight="1" thickBot="1">
      <c r="A100" s="421" t="s">
        <v>94</v>
      </c>
      <c r="B100" s="416" t="s">
        <v>454</v>
      </c>
      <c r="C100" s="625"/>
      <c r="D100" s="625"/>
      <c r="E100" s="625">
        <v>1000</v>
      </c>
      <c r="F100" s="625">
        <v>1000</v>
      </c>
    </row>
    <row r="101" spans="1:6" ht="12" customHeight="1" thickBot="1">
      <c r="A101" s="413" t="s">
        <v>95</v>
      </c>
      <c r="B101" s="414" t="s">
        <v>262</v>
      </c>
      <c r="C101" s="439">
        <f>+C73+C86+C97+C100</f>
        <v>24955</v>
      </c>
      <c r="D101" s="439">
        <f>+D73+D86+D97+D100</f>
        <v>25930</v>
      </c>
      <c r="E101" s="439">
        <f>+E73+E86+E97+E100</f>
        <v>29499</v>
      </c>
      <c r="F101" s="439">
        <f>+F73+F86+F97+F100</f>
        <v>29479</v>
      </c>
    </row>
    <row r="102" spans="1:6" ht="12" customHeight="1" thickBot="1">
      <c r="A102" s="421" t="s">
        <v>96</v>
      </c>
      <c r="B102" s="416" t="s">
        <v>551</v>
      </c>
      <c r="C102" s="440">
        <f>+C103+C111</f>
        <v>0</v>
      </c>
      <c r="D102" s="440">
        <f>+D103+D111</f>
        <v>0</v>
      </c>
      <c r="E102" s="440">
        <f>+E103+E111</f>
        <v>0</v>
      </c>
      <c r="F102" s="440">
        <f>+F103+F111</f>
        <v>0</v>
      </c>
    </row>
    <row r="103" spans="1:6" ht="12" customHeight="1" thickBot="1">
      <c r="A103" s="437" t="s">
        <v>182</v>
      </c>
      <c r="B103" s="615" t="s">
        <v>552</v>
      </c>
      <c r="C103" s="644">
        <f>+C104+C105+C106+C107+C108+C109+C110</f>
        <v>0</v>
      </c>
      <c r="D103" s="644">
        <f>+D104+D105+D106+D107+D108+D109+D110</f>
        <v>0</v>
      </c>
      <c r="E103" s="644">
        <f>+E104+E105+E106+E107+E108+E109+E110</f>
        <v>0</v>
      </c>
      <c r="F103" s="644">
        <f>+F104+F105+F106+F107+F108+F109+F110</f>
        <v>0</v>
      </c>
    </row>
    <row r="104" spans="1:6" ht="12" customHeight="1">
      <c r="A104" s="429" t="s">
        <v>185</v>
      </c>
      <c r="B104" s="430" t="s">
        <v>455</v>
      </c>
      <c r="C104" s="464"/>
      <c r="D104" s="464"/>
      <c r="E104" s="464"/>
      <c r="F104" s="464"/>
    </row>
    <row r="105" spans="1:6" ht="12" customHeight="1">
      <c r="A105" s="422" t="s">
        <v>186</v>
      </c>
      <c r="B105" s="417" t="s">
        <v>456</v>
      </c>
      <c r="C105" s="465"/>
      <c r="D105" s="465"/>
      <c r="E105" s="465"/>
      <c r="F105" s="465"/>
    </row>
    <row r="106" spans="1:6" ht="12" customHeight="1">
      <c r="A106" s="422" t="s">
        <v>187</v>
      </c>
      <c r="B106" s="417" t="s">
        <v>457</v>
      </c>
      <c r="C106" s="465"/>
      <c r="D106" s="465"/>
      <c r="E106" s="465"/>
      <c r="F106" s="465"/>
    </row>
    <row r="107" spans="1:6" ht="12" customHeight="1">
      <c r="A107" s="422" t="s">
        <v>188</v>
      </c>
      <c r="B107" s="417" t="s">
        <v>458</v>
      </c>
      <c r="C107" s="465"/>
      <c r="D107" s="465"/>
      <c r="E107" s="465"/>
      <c r="F107" s="465"/>
    </row>
    <row r="108" spans="1:6" ht="12" customHeight="1">
      <c r="A108" s="422" t="s">
        <v>313</v>
      </c>
      <c r="B108" s="417" t="s">
        <v>459</v>
      </c>
      <c r="C108" s="465"/>
      <c r="D108" s="465"/>
      <c r="E108" s="465"/>
      <c r="F108" s="465"/>
    </row>
    <row r="109" spans="1:6" ht="12" customHeight="1">
      <c r="A109" s="422" t="s">
        <v>331</v>
      </c>
      <c r="B109" s="417" t="s">
        <v>460</v>
      </c>
      <c r="C109" s="465"/>
      <c r="D109" s="465"/>
      <c r="E109" s="465"/>
      <c r="F109" s="465"/>
    </row>
    <row r="110" spans="1:6" ht="12" customHeight="1" thickBot="1">
      <c r="A110" s="431" t="s">
        <v>332</v>
      </c>
      <c r="B110" s="432" t="s">
        <v>461</v>
      </c>
      <c r="C110" s="466"/>
      <c r="D110" s="466"/>
      <c r="E110" s="466"/>
      <c r="F110" s="466"/>
    </row>
    <row r="111" spans="1:6" ht="12" customHeight="1" thickBot="1">
      <c r="A111" s="437" t="s">
        <v>183</v>
      </c>
      <c r="B111" s="615" t="s">
        <v>553</v>
      </c>
      <c r="C111" s="644">
        <f>+C112+C113+C114+C115+C116+C117+C118+C119</f>
        <v>0</v>
      </c>
      <c r="D111" s="644">
        <f>+D112+D113+D114+D115+D116+D117+D118+D119</f>
        <v>0</v>
      </c>
      <c r="E111" s="644">
        <f>+E112+E113+E114+E115+E116+E117+E118+E119</f>
        <v>0</v>
      </c>
      <c r="F111" s="644">
        <f>+F112+F113+F114+F115+F116+F117+F118+F119</f>
        <v>0</v>
      </c>
    </row>
    <row r="112" spans="1:6" ht="12" customHeight="1">
      <c r="A112" s="429" t="s">
        <v>191</v>
      </c>
      <c r="B112" s="430" t="s">
        <v>455</v>
      </c>
      <c r="C112" s="464"/>
      <c r="D112" s="464"/>
      <c r="E112" s="464"/>
      <c r="F112" s="464"/>
    </row>
    <row r="113" spans="1:6" ht="12" customHeight="1">
      <c r="A113" s="422" t="s">
        <v>192</v>
      </c>
      <c r="B113" s="417" t="s">
        <v>462</v>
      </c>
      <c r="C113" s="465"/>
      <c r="D113" s="465"/>
      <c r="E113" s="465"/>
      <c r="F113" s="465"/>
    </row>
    <row r="114" spans="1:6" ht="12" customHeight="1">
      <c r="A114" s="422" t="s">
        <v>193</v>
      </c>
      <c r="B114" s="417" t="s">
        <v>457</v>
      </c>
      <c r="C114" s="465"/>
      <c r="D114" s="465"/>
      <c r="E114" s="465"/>
      <c r="F114" s="465"/>
    </row>
    <row r="115" spans="1:6" ht="12" customHeight="1">
      <c r="A115" s="422" t="s">
        <v>194</v>
      </c>
      <c r="B115" s="417" t="s">
        <v>458</v>
      </c>
      <c r="C115" s="465"/>
      <c r="D115" s="465"/>
      <c r="E115" s="465"/>
      <c r="F115" s="465"/>
    </row>
    <row r="116" spans="1:6" ht="12" customHeight="1">
      <c r="A116" s="422" t="s">
        <v>314</v>
      </c>
      <c r="B116" s="417" t="s">
        <v>459</v>
      </c>
      <c r="C116" s="465"/>
      <c r="D116" s="465"/>
      <c r="E116" s="465"/>
      <c r="F116" s="465"/>
    </row>
    <row r="117" spans="1:6" ht="12" customHeight="1">
      <c r="A117" s="422" t="s">
        <v>333</v>
      </c>
      <c r="B117" s="417" t="s">
        <v>463</v>
      </c>
      <c r="C117" s="465"/>
      <c r="D117" s="465"/>
      <c r="E117" s="465"/>
      <c r="F117" s="465"/>
    </row>
    <row r="118" spans="1:6" ht="12" customHeight="1">
      <c r="A118" s="422" t="s">
        <v>334</v>
      </c>
      <c r="B118" s="417" t="s">
        <v>461</v>
      </c>
      <c r="C118" s="465"/>
      <c r="D118" s="465"/>
      <c r="E118" s="465"/>
      <c r="F118" s="465"/>
    </row>
    <row r="119" spans="1:6" ht="12" customHeight="1" thickBot="1">
      <c r="A119" s="431" t="s">
        <v>335</v>
      </c>
      <c r="B119" s="432" t="s">
        <v>554</v>
      </c>
      <c r="C119" s="466"/>
      <c r="D119" s="466"/>
      <c r="E119" s="466"/>
      <c r="F119" s="466"/>
    </row>
    <row r="120" spans="1:6" ht="12" customHeight="1" thickBot="1">
      <c r="A120" s="421" t="s">
        <v>97</v>
      </c>
      <c r="B120" s="611" t="s">
        <v>464</v>
      </c>
      <c r="C120" s="457">
        <f>+C101+C102</f>
        <v>24955</v>
      </c>
      <c r="D120" s="457">
        <f>+D101+D102</f>
        <v>25930</v>
      </c>
      <c r="E120" s="457">
        <f>+E101+E102</f>
        <v>29499</v>
      </c>
      <c r="F120" s="457">
        <f>+F101+F102</f>
        <v>29479</v>
      </c>
    </row>
    <row r="121" spans="1:9" ht="15" customHeight="1" thickBot="1">
      <c r="A121" s="421" t="s">
        <v>98</v>
      </c>
      <c r="B121" s="611" t="s">
        <v>465</v>
      </c>
      <c r="C121" s="458"/>
      <c r="D121" s="458"/>
      <c r="E121" s="458"/>
      <c r="F121" s="458"/>
      <c r="G121" s="177"/>
      <c r="H121" s="177"/>
      <c r="I121" s="177"/>
    </row>
    <row r="122" spans="1:6" s="1" customFormat="1" ht="12.75" customHeight="1" thickBot="1">
      <c r="A122" s="433" t="s">
        <v>99</v>
      </c>
      <c r="B122" s="612" t="s">
        <v>466</v>
      </c>
      <c r="C122" s="451">
        <f>+C120+C121</f>
        <v>24955</v>
      </c>
      <c r="D122" s="451">
        <f>+D120+D121</f>
        <v>25930</v>
      </c>
      <c r="E122" s="451">
        <f>+E120+E121</f>
        <v>29499</v>
      </c>
      <c r="F122" s="451">
        <f>+F120+F121</f>
        <v>29479</v>
      </c>
    </row>
    <row r="123" spans="1:3" ht="7.5" customHeight="1">
      <c r="A123" s="616"/>
      <c r="B123" s="616"/>
      <c r="C123" s="617"/>
    </row>
    <row r="124" spans="1:3" ht="15.75">
      <c r="A124" s="699" t="s">
        <v>265</v>
      </c>
      <c r="B124" s="699"/>
      <c r="C124" s="699"/>
    </row>
    <row r="125" spans="1:3" ht="15" customHeight="1" thickBot="1">
      <c r="A125" s="697" t="s">
        <v>258</v>
      </c>
      <c r="B125" s="697"/>
      <c r="C125" s="461" t="s">
        <v>468</v>
      </c>
    </row>
    <row r="126" spans="1:6" ht="13.5" customHeight="1" thickBot="1">
      <c r="A126" s="23">
        <v>1</v>
      </c>
      <c r="B126" s="35" t="s">
        <v>342</v>
      </c>
      <c r="C126" s="459">
        <f>+C51-C101</f>
        <v>-10051</v>
      </c>
      <c r="D126" s="459">
        <f>+D51-D101</f>
        <v>-10645</v>
      </c>
      <c r="E126" s="459">
        <f>+E51-E101</f>
        <v>-10645</v>
      </c>
      <c r="F126" s="459">
        <f>+F51-F101</f>
        <v>-10645</v>
      </c>
    </row>
    <row r="127" spans="1:3" ht="7.5" customHeight="1">
      <c r="A127" s="616"/>
      <c r="B127" s="616"/>
      <c r="C127" s="617"/>
    </row>
    <row r="128" spans="1:6" ht="15.75">
      <c r="A128" s="693" t="s">
        <v>467</v>
      </c>
      <c r="B128" s="693"/>
      <c r="C128" s="693"/>
      <c r="D128"/>
      <c r="E128"/>
      <c r="F128"/>
    </row>
    <row r="129" spans="1:3" ht="12.75" customHeight="1" thickBot="1">
      <c r="A129" s="696" t="s">
        <v>259</v>
      </c>
      <c r="B129" s="696"/>
      <c r="C129" s="467" t="s">
        <v>468</v>
      </c>
    </row>
    <row r="130" spans="1:3" ht="13.5" customHeight="1" thickBot="1">
      <c r="A130" s="421" t="s">
        <v>91</v>
      </c>
      <c r="B130" s="434" t="s">
        <v>555</v>
      </c>
      <c r="C130" s="457">
        <f>IF('2.1.sz.mell  '!F32&lt;&gt;"-",'2.1.sz.mell  '!F32,0)</f>
        <v>0</v>
      </c>
    </row>
    <row r="131" spans="1:3" ht="13.5" customHeight="1" thickBot="1">
      <c r="A131" s="421" t="s">
        <v>92</v>
      </c>
      <c r="B131" s="434" t="s">
        <v>556</v>
      </c>
      <c r="C131" s="457">
        <f>IF('2.2.sz.mell  '!C36&lt;&gt;"-",'2.2.sz.mell  '!C36,0)</f>
        <v>0</v>
      </c>
    </row>
    <row r="132" spans="1:3" ht="13.5" customHeight="1" thickBot="1">
      <c r="A132" s="421" t="s">
        <v>93</v>
      </c>
      <c r="B132" s="434" t="s">
        <v>483</v>
      </c>
      <c r="C132" s="457">
        <f>C131+C130</f>
        <v>0</v>
      </c>
    </row>
    <row r="133" spans="1:3" ht="7.5" customHeight="1">
      <c r="A133" s="618"/>
      <c r="B133" s="619"/>
      <c r="C133" s="620"/>
    </row>
    <row r="134" spans="1:3" ht="15.75">
      <c r="A134" s="694" t="s">
        <v>469</v>
      </c>
      <c r="B134" s="694"/>
      <c r="C134" s="694"/>
    </row>
    <row r="135" spans="1:3" ht="12.75" customHeight="1" thickBot="1">
      <c r="A135" s="696" t="s">
        <v>470</v>
      </c>
      <c r="B135" s="696"/>
      <c r="C135" s="467" t="s">
        <v>468</v>
      </c>
    </row>
    <row r="136" spans="1:6" ht="12.75" customHeight="1" thickBot="1">
      <c r="A136" s="421" t="s">
        <v>91</v>
      </c>
      <c r="B136" s="434" t="s">
        <v>557</v>
      </c>
      <c r="C136" s="457">
        <f>+C137-C140</f>
        <v>10051</v>
      </c>
      <c r="D136" s="457">
        <f>+D137-D140</f>
        <v>10645</v>
      </c>
      <c r="E136" s="457">
        <f>+E137-E140</f>
        <v>10645</v>
      </c>
      <c r="F136" s="457">
        <f>+F137-F140</f>
        <v>10645</v>
      </c>
    </row>
    <row r="137" spans="1:6" ht="12.75" customHeight="1" thickBot="1">
      <c r="A137" s="436" t="s">
        <v>195</v>
      </c>
      <c r="B137" s="621" t="s">
        <v>471</v>
      </c>
      <c r="C137" s="643">
        <f>+C52</f>
        <v>10051</v>
      </c>
      <c r="D137" s="643">
        <f>+D52</f>
        <v>10645</v>
      </c>
      <c r="E137" s="643">
        <f>+E52</f>
        <v>10645</v>
      </c>
      <c r="F137" s="643">
        <f>+F52</f>
        <v>10645</v>
      </c>
    </row>
    <row r="138" spans="1:6" ht="12.75" customHeight="1" thickBot="1">
      <c r="A138" s="437" t="s">
        <v>343</v>
      </c>
      <c r="B138" s="622" t="s">
        <v>472</v>
      </c>
      <c r="C138" s="460">
        <v>6201</v>
      </c>
      <c r="D138" s="460">
        <v>6201</v>
      </c>
      <c r="E138" s="460">
        <v>6201</v>
      </c>
      <c r="F138" s="460">
        <v>6201</v>
      </c>
    </row>
    <row r="139" spans="1:6" ht="12.75" customHeight="1" thickBot="1">
      <c r="A139" s="437" t="s">
        <v>344</v>
      </c>
      <c r="B139" s="622" t="s">
        <v>473</v>
      </c>
      <c r="C139" s="460">
        <v>3850</v>
      </c>
      <c r="D139" s="460">
        <v>3850</v>
      </c>
      <c r="E139" s="460">
        <v>3850</v>
      </c>
      <c r="F139" s="460">
        <v>3850</v>
      </c>
    </row>
    <row r="140" spans="1:6" ht="12.75" customHeight="1" thickBot="1">
      <c r="A140" s="436" t="s">
        <v>196</v>
      </c>
      <c r="B140" s="621" t="s">
        <v>474</v>
      </c>
      <c r="C140" s="643">
        <f>+C102</f>
        <v>0</v>
      </c>
      <c r="D140" s="643">
        <f>+D102</f>
        <v>0</v>
      </c>
      <c r="E140" s="643">
        <f>+E102</f>
        <v>0</v>
      </c>
      <c r="F140" s="643">
        <f>+F102</f>
        <v>0</v>
      </c>
    </row>
    <row r="141" spans="1:6" ht="12.75" customHeight="1" thickBot="1">
      <c r="A141" s="437" t="s">
        <v>345</v>
      </c>
      <c r="B141" s="622" t="s">
        <v>475</v>
      </c>
      <c r="C141" s="460">
        <f>+'2.1.sz.mell  '!K27</f>
        <v>0</v>
      </c>
      <c r="D141" s="460">
        <f>+'2.1.sz.mell  '!L27</f>
        <v>0</v>
      </c>
      <c r="E141" s="460">
        <f>+'2.1.sz.mell  '!M27</f>
        <v>0</v>
      </c>
      <c r="F141" s="460">
        <f>+'2.1.sz.mell  '!N27</f>
        <v>0</v>
      </c>
    </row>
    <row r="142" spans="1:6" ht="12.75" customHeight="1" thickBot="1">
      <c r="A142" s="437" t="s">
        <v>346</v>
      </c>
      <c r="B142" s="622" t="s">
        <v>476</v>
      </c>
      <c r="C142" s="460">
        <f>+'2.2.sz.mell  '!E31</f>
        <v>0</v>
      </c>
      <c r="D142" s="460">
        <f>+'2.2.sz.mell  '!F31</f>
        <v>0</v>
      </c>
      <c r="E142" s="460">
        <f>+'2.2.sz.mell  '!G31</f>
        <v>0</v>
      </c>
      <c r="F142" s="460">
        <f>+'2.2.sz.mell  '!H31</f>
        <v>0</v>
      </c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Pula Község Önkormányzata
2013. ÉVI KÖLTSÉGVETÉSÉNEK ÖSSZEVONT MÉRLEGE&amp;10
&amp;R&amp;"Times New Roman CE,Félkövér dőlt"&amp;11 1.1. melléklet a 2/2013. (III.4.) önkormányzati rendelethez</oddHeader>
  </headerFooter>
  <rowBreaks count="1" manualBreakCount="1">
    <brk id="6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652</v>
      </c>
    </row>
    <row r="2" spans="1:4" s="136" customFormat="1" ht="25.5" customHeight="1">
      <c r="A2" s="741" t="s">
        <v>366</v>
      </c>
      <c r="B2" s="742"/>
      <c r="C2" s="350" t="s">
        <v>399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625</v>
      </c>
      <c r="D3" s="357" t="s">
        <v>127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11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>
        <v>11</v>
      </c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150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>
        <v>150</v>
      </c>
    </row>
    <row r="25" spans="1:4" s="138" customFormat="1" ht="12" customHeight="1" thickBot="1">
      <c r="A25" s="280" t="s">
        <v>94</v>
      </c>
      <c r="B25" s="317"/>
      <c r="C25" s="176" t="s">
        <v>60</v>
      </c>
      <c r="D25" s="508"/>
    </row>
    <row r="26" spans="1:4" s="139" customFormat="1" ht="12" customHeight="1" thickBot="1">
      <c r="A26" s="272" t="s">
        <v>95</v>
      </c>
      <c r="B26" s="224"/>
      <c r="C26" s="176" t="s">
        <v>54</v>
      </c>
      <c r="D26" s="561">
        <v>161</v>
      </c>
    </row>
    <row r="27" spans="1:4" s="139" customFormat="1" ht="15" customHeight="1" thickBot="1">
      <c r="A27" s="578" t="s">
        <v>96</v>
      </c>
      <c r="B27" s="587"/>
      <c r="C27" s="580" t="s">
        <v>58</v>
      </c>
      <c r="D27" s="591">
        <f>+D28+D29</f>
        <v>0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/>
    </row>
    <row r="29" spans="1:4" ht="15.75" thickBot="1">
      <c r="A29" s="588"/>
      <c r="B29" s="223" t="s">
        <v>183</v>
      </c>
      <c r="C29" s="579" t="s">
        <v>45</v>
      </c>
      <c r="D29" s="124"/>
    </row>
    <row r="30" spans="1:4" s="86" customFormat="1" ht="16.5" customHeight="1" thickBot="1">
      <c r="A30" s="331" t="s">
        <v>97</v>
      </c>
      <c r="B30" s="576"/>
      <c r="C30" s="577" t="s">
        <v>59</v>
      </c>
      <c r="D30" s="559"/>
    </row>
    <row r="31" spans="1:4" s="140" customFormat="1" ht="12" customHeight="1" thickBot="1">
      <c r="A31" s="331" t="s">
        <v>98</v>
      </c>
      <c r="B31" s="332"/>
      <c r="C31" s="333" t="s">
        <v>55</v>
      </c>
      <c r="D31" s="565">
        <f>+D26+D27+D30</f>
        <v>161</v>
      </c>
    </row>
    <row r="32" spans="1:4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0</v>
      </c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s="140" customFormat="1" ht="12" customHeight="1">
      <c r="A38" s="342"/>
      <c r="B38" s="204" t="s">
        <v>197</v>
      </c>
      <c r="C38" s="9" t="s">
        <v>238</v>
      </c>
      <c r="D38" s="120"/>
    </row>
    <row r="39" spans="1:4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/>
    </row>
    <row r="41" spans="1:4" ht="12" customHeight="1" thickBot="1">
      <c r="A41" s="280" t="s">
        <v>92</v>
      </c>
      <c r="B41" s="24"/>
      <c r="C41" s="176" t="s">
        <v>52</v>
      </c>
      <c r="D41" s="478">
        <f>SUM(D42:D45)</f>
        <v>0</v>
      </c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5" customHeight="1">
      <c r="A43" s="342"/>
      <c r="B43" s="204" t="s">
        <v>202</v>
      </c>
      <c r="C43" s="9" t="s">
        <v>327</v>
      </c>
      <c r="D43" s="120"/>
    </row>
    <row r="44" spans="1:4" ht="12.75">
      <c r="A44" s="342"/>
      <c r="B44" s="204" t="s">
        <v>205</v>
      </c>
      <c r="C44" s="9" t="s">
        <v>138</v>
      </c>
      <c r="D44" s="120"/>
    </row>
    <row r="45" spans="1:4" ht="15" customHeight="1" thickBot="1">
      <c r="A45" s="342"/>
      <c r="B45" s="204" t="s">
        <v>216</v>
      </c>
      <c r="C45" s="9" t="s">
        <v>49</v>
      </c>
      <c r="D45" s="120"/>
    </row>
    <row r="46" spans="1:4" ht="14.25" customHeight="1" thickBot="1">
      <c r="A46" s="280" t="s">
        <v>93</v>
      </c>
      <c r="B46" s="24"/>
      <c r="C46" s="24" t="s">
        <v>50</v>
      </c>
      <c r="D46" s="508"/>
    </row>
    <row r="47" spans="1:4" ht="13.5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0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D1" sqref="D1"/>
    </sheetView>
  </sheetViews>
  <sheetFormatPr defaultColWidth="9.00390625" defaultRowHeight="12.75"/>
  <cols>
    <col min="1" max="1" width="9.625" style="345" customWidth="1"/>
    <col min="2" max="2" width="9.625" style="346" customWidth="1"/>
    <col min="3" max="3" width="72.00390625" style="346" customWidth="1"/>
    <col min="4" max="4" width="25.00390625" style="346" customWidth="1"/>
    <col min="5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653</v>
      </c>
    </row>
    <row r="2" spans="1:4" s="136" customFormat="1" ht="25.5" customHeight="1">
      <c r="A2" s="741" t="s">
        <v>366</v>
      </c>
      <c r="B2" s="742"/>
      <c r="C2" s="537" t="s">
        <v>399</v>
      </c>
      <c r="D2" s="584" t="s">
        <v>141</v>
      </c>
    </row>
    <row r="3" spans="1:4" s="136" customFormat="1" ht="16.5" thickBot="1">
      <c r="A3" s="308" t="s">
        <v>365</v>
      </c>
      <c r="B3" s="309"/>
      <c r="C3" s="538" t="s">
        <v>607</v>
      </c>
      <c r="D3" s="586" t="s">
        <v>404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9" customFormat="1" ht="12" customHeight="1">
      <c r="A23" s="528"/>
      <c r="B23" s="583" t="s">
        <v>175</v>
      </c>
      <c r="C23" s="195" t="s">
        <v>415</v>
      </c>
      <c r="D23" s="589"/>
    </row>
    <row r="24" spans="1:4" s="139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9" customFormat="1" ht="12" customHeight="1" thickBot="1">
      <c r="A25" s="280" t="s">
        <v>94</v>
      </c>
      <c r="B25" s="176"/>
      <c r="C25" s="176" t="s">
        <v>405</v>
      </c>
      <c r="D25" s="508"/>
    </row>
    <row r="26" spans="1:4" s="138" customFormat="1" ht="12" customHeight="1" thickBot="1">
      <c r="A26" s="280" t="s">
        <v>95</v>
      </c>
      <c r="B26" s="317"/>
      <c r="C26" s="176" t="s">
        <v>43</v>
      </c>
      <c r="D26" s="508">
        <v>318</v>
      </c>
    </row>
    <row r="27" spans="1:4" s="138" customFormat="1" ht="12" customHeight="1" thickBot="1">
      <c r="A27" s="272" t="s">
        <v>96</v>
      </c>
      <c r="B27" s="224"/>
      <c r="C27" s="176" t="s">
        <v>48</v>
      </c>
      <c r="D27" s="561">
        <f>+D8+D17+D22+D25+D26</f>
        <v>318</v>
      </c>
    </row>
    <row r="28" spans="1:4" s="138" customFormat="1" ht="12" customHeight="1" thickBot="1">
      <c r="A28" s="578" t="s">
        <v>97</v>
      </c>
      <c r="B28" s="587"/>
      <c r="C28" s="580" t="s">
        <v>44</v>
      </c>
      <c r="D28" s="591">
        <f>+D29+D30</f>
        <v>0</v>
      </c>
    </row>
    <row r="29" spans="1:4" s="138" customFormat="1" ht="12" customHeight="1">
      <c r="A29" s="321"/>
      <c r="B29" s="222" t="s">
        <v>189</v>
      </c>
      <c r="C29" s="195" t="s">
        <v>524</v>
      </c>
      <c r="D29" s="589"/>
    </row>
    <row r="30" spans="1:4" s="139" customFormat="1" ht="12" customHeight="1" thickBot="1">
      <c r="A30" s="588"/>
      <c r="B30" s="223" t="s">
        <v>190</v>
      </c>
      <c r="C30" s="579" t="s">
        <v>45</v>
      </c>
      <c r="D30" s="124"/>
    </row>
    <row r="31" spans="1:4" s="139" customFormat="1" ht="12" customHeight="1" thickBot="1">
      <c r="A31" s="331" t="s">
        <v>98</v>
      </c>
      <c r="B31" s="576"/>
      <c r="C31" s="577" t="s">
        <v>46</v>
      </c>
      <c r="D31" s="559"/>
    </row>
    <row r="32" spans="1:4" s="139" customFormat="1" ht="15" customHeight="1" thickBot="1">
      <c r="A32" s="331" t="s">
        <v>99</v>
      </c>
      <c r="B32" s="332"/>
      <c r="C32" s="333" t="s">
        <v>47</v>
      </c>
      <c r="D32" s="565">
        <f>+D27+D28+D31</f>
        <v>318</v>
      </c>
    </row>
    <row r="33" spans="1:4" s="139" customFormat="1" ht="15" customHeight="1">
      <c r="A33" s="334"/>
      <c r="B33" s="334"/>
      <c r="C33" s="335"/>
      <c r="D33" s="563"/>
    </row>
    <row r="34" spans="1:4" ht="13.5" thickBot="1">
      <c r="A34" s="336"/>
      <c r="B34" s="337"/>
      <c r="C34" s="337"/>
      <c r="D34" s="564"/>
    </row>
    <row r="35" spans="1:4" s="86" customFormat="1" ht="16.5" customHeight="1" thickBot="1">
      <c r="A35" s="338"/>
      <c r="B35" s="339"/>
      <c r="C35" s="340" t="s">
        <v>137</v>
      </c>
      <c r="D35" s="565"/>
    </row>
    <row r="36" spans="1:4" s="140" customFormat="1" ht="12" customHeight="1" thickBot="1">
      <c r="A36" s="280" t="s">
        <v>91</v>
      </c>
      <c r="B36" s="24"/>
      <c r="C36" s="176" t="s">
        <v>35</v>
      </c>
      <c r="D36" s="478">
        <f>SUM(D37:D41)</f>
        <v>318</v>
      </c>
    </row>
    <row r="37" spans="1:4" ht="12" customHeight="1">
      <c r="A37" s="341"/>
      <c r="B37" s="221" t="s">
        <v>195</v>
      </c>
      <c r="C37" s="11" t="s">
        <v>122</v>
      </c>
      <c r="D37" s="117"/>
    </row>
    <row r="38" spans="1:4" ht="12" customHeight="1">
      <c r="A38" s="342"/>
      <c r="B38" s="204" t="s">
        <v>196</v>
      </c>
      <c r="C38" s="9" t="s">
        <v>323</v>
      </c>
      <c r="D38" s="120"/>
    </row>
    <row r="39" spans="1:4" ht="12" customHeight="1">
      <c r="A39" s="342"/>
      <c r="B39" s="204" t="s">
        <v>197</v>
      </c>
      <c r="C39" s="9" t="s">
        <v>238</v>
      </c>
      <c r="D39" s="120">
        <v>318</v>
      </c>
    </row>
    <row r="40" spans="1:4" ht="12" customHeight="1">
      <c r="A40" s="342"/>
      <c r="B40" s="204" t="s">
        <v>198</v>
      </c>
      <c r="C40" s="9" t="s">
        <v>324</v>
      </c>
      <c r="D40" s="120"/>
    </row>
    <row r="41" spans="1:4" ht="12" customHeight="1" thickBot="1">
      <c r="A41" s="342"/>
      <c r="B41" s="204" t="s">
        <v>209</v>
      </c>
      <c r="C41" s="9" t="s">
        <v>325</v>
      </c>
      <c r="D41" s="120"/>
    </row>
    <row r="42" spans="1:4" ht="12" customHeight="1" thickBot="1">
      <c r="A42" s="280" t="s">
        <v>92</v>
      </c>
      <c r="B42" s="24"/>
      <c r="C42" s="176" t="s">
        <v>52</v>
      </c>
      <c r="D42" s="478">
        <f>SUM(D43:D46)</f>
        <v>0</v>
      </c>
    </row>
    <row r="43" spans="1:4" s="140" customFormat="1" ht="12" customHeight="1">
      <c r="A43" s="341"/>
      <c r="B43" s="221" t="s">
        <v>201</v>
      </c>
      <c r="C43" s="11" t="s">
        <v>448</v>
      </c>
      <c r="D43" s="117"/>
    </row>
    <row r="44" spans="1:4" ht="12" customHeight="1">
      <c r="A44" s="342"/>
      <c r="B44" s="204" t="s">
        <v>202</v>
      </c>
      <c r="C44" s="9" t="s">
        <v>327</v>
      </c>
      <c r="D44" s="120"/>
    </row>
    <row r="45" spans="1:4" ht="12" customHeight="1">
      <c r="A45" s="342"/>
      <c r="B45" s="204" t="s">
        <v>205</v>
      </c>
      <c r="C45" s="9" t="s">
        <v>138</v>
      </c>
      <c r="D45" s="120"/>
    </row>
    <row r="46" spans="1:4" ht="12" customHeight="1" thickBot="1">
      <c r="A46" s="342"/>
      <c r="B46" s="204" t="s">
        <v>216</v>
      </c>
      <c r="C46" s="9" t="s">
        <v>49</v>
      </c>
      <c r="D46" s="120"/>
    </row>
    <row r="47" spans="1:4" ht="12" customHeight="1" thickBot="1">
      <c r="A47" s="280" t="s">
        <v>93</v>
      </c>
      <c r="B47" s="24"/>
      <c r="C47" s="24" t="s">
        <v>50</v>
      </c>
      <c r="D47" s="508"/>
    </row>
    <row r="48" spans="1:4" s="139" customFormat="1" ht="12" customHeight="1" thickBot="1">
      <c r="A48" s="331" t="s">
        <v>94</v>
      </c>
      <c r="B48" s="576"/>
      <c r="C48" s="577" t="s">
        <v>53</v>
      </c>
      <c r="D48" s="559"/>
    </row>
    <row r="49" spans="1:4" ht="15" customHeight="1" thickBot="1">
      <c r="A49" s="280" t="s">
        <v>95</v>
      </c>
      <c r="B49" s="328"/>
      <c r="C49" s="344" t="s">
        <v>51</v>
      </c>
      <c r="D49" s="572">
        <f>+D36+D42+D47+D48</f>
        <v>318</v>
      </c>
    </row>
    <row r="50" ht="13.5" thickBot="1">
      <c r="D50" s="573"/>
    </row>
    <row r="51" spans="1:4" ht="15" customHeight="1" thickBot="1">
      <c r="A51" s="347" t="s">
        <v>370</v>
      </c>
      <c r="B51" s="348"/>
      <c r="C51" s="349"/>
      <c r="D51" s="173"/>
    </row>
    <row r="52" spans="1:4" ht="14.25" customHeight="1" thickBot="1">
      <c r="A52" s="347" t="s">
        <v>371</v>
      </c>
      <c r="B52" s="348"/>
      <c r="C52" s="349"/>
      <c r="D52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D1" sqref="D1"/>
    </sheetView>
  </sheetViews>
  <sheetFormatPr defaultColWidth="9.00390625" defaultRowHeight="12.75"/>
  <cols>
    <col min="1" max="1" width="9.625" style="345" customWidth="1"/>
    <col min="2" max="2" width="9.625" style="346" customWidth="1"/>
    <col min="3" max="3" width="72.00390625" style="346" customWidth="1"/>
    <col min="4" max="4" width="25.00390625" style="346" customWidth="1"/>
    <col min="5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654</v>
      </c>
    </row>
    <row r="2" spans="1:4" s="136" customFormat="1" ht="25.5" customHeight="1">
      <c r="A2" s="741" t="s">
        <v>366</v>
      </c>
      <c r="B2" s="742"/>
      <c r="C2" s="537" t="s">
        <v>399</v>
      </c>
      <c r="D2" s="584" t="s">
        <v>141</v>
      </c>
    </row>
    <row r="3" spans="1:4" s="136" customFormat="1" ht="16.5" thickBot="1">
      <c r="A3" s="308" t="s">
        <v>365</v>
      </c>
      <c r="B3" s="309"/>
      <c r="C3" s="538" t="s">
        <v>608</v>
      </c>
      <c r="D3" s="586" t="s">
        <v>404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9" customFormat="1" ht="12" customHeight="1">
      <c r="A23" s="528"/>
      <c r="B23" s="583" t="s">
        <v>175</v>
      </c>
      <c r="C23" s="195" t="s">
        <v>415</v>
      </c>
      <c r="D23" s="589"/>
    </row>
    <row r="24" spans="1:4" s="139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9" customFormat="1" ht="12" customHeight="1" thickBot="1">
      <c r="A25" s="280" t="s">
        <v>94</v>
      </c>
      <c r="B25" s="176"/>
      <c r="C25" s="176" t="s">
        <v>405</v>
      </c>
      <c r="D25" s="508"/>
    </row>
    <row r="26" spans="1:4" s="138" customFormat="1" ht="12" customHeight="1" thickBot="1">
      <c r="A26" s="280" t="s">
        <v>95</v>
      </c>
      <c r="B26" s="317"/>
      <c r="C26" s="176" t="s">
        <v>43</v>
      </c>
      <c r="D26" s="508">
        <v>199</v>
      </c>
    </row>
    <row r="27" spans="1:4" s="138" customFormat="1" ht="12" customHeight="1" thickBot="1">
      <c r="A27" s="272" t="s">
        <v>96</v>
      </c>
      <c r="B27" s="224"/>
      <c r="C27" s="176" t="s">
        <v>48</v>
      </c>
      <c r="D27" s="561">
        <f>+D8+D17+D22+D25+D26</f>
        <v>199</v>
      </c>
    </row>
    <row r="28" spans="1:4" s="138" customFormat="1" ht="12" customHeight="1" thickBot="1">
      <c r="A28" s="578" t="s">
        <v>97</v>
      </c>
      <c r="B28" s="587"/>
      <c r="C28" s="580" t="s">
        <v>44</v>
      </c>
      <c r="D28" s="591">
        <f>+D29+D30</f>
        <v>0</v>
      </c>
    </row>
    <row r="29" spans="1:4" s="138" customFormat="1" ht="12" customHeight="1">
      <c r="A29" s="321"/>
      <c r="B29" s="222" t="s">
        <v>189</v>
      </c>
      <c r="C29" s="195" t="s">
        <v>524</v>
      </c>
      <c r="D29" s="589"/>
    </row>
    <row r="30" spans="1:4" s="139" customFormat="1" ht="12" customHeight="1" thickBot="1">
      <c r="A30" s="588"/>
      <c r="B30" s="223" t="s">
        <v>190</v>
      </c>
      <c r="C30" s="579" t="s">
        <v>45</v>
      </c>
      <c r="D30" s="124"/>
    </row>
    <row r="31" spans="1:4" s="139" customFormat="1" ht="12" customHeight="1" thickBot="1">
      <c r="A31" s="331" t="s">
        <v>98</v>
      </c>
      <c r="B31" s="576"/>
      <c r="C31" s="577" t="s">
        <v>46</v>
      </c>
      <c r="D31" s="559"/>
    </row>
    <row r="32" spans="1:4" s="139" customFormat="1" ht="15" customHeight="1" thickBot="1">
      <c r="A32" s="331" t="s">
        <v>99</v>
      </c>
      <c r="B32" s="332"/>
      <c r="C32" s="333" t="s">
        <v>47</v>
      </c>
      <c r="D32" s="565">
        <f>+D27+D28+D31</f>
        <v>199</v>
      </c>
    </row>
    <row r="33" spans="1:4" s="139" customFormat="1" ht="15" customHeight="1">
      <c r="A33" s="334"/>
      <c r="B33" s="334"/>
      <c r="C33" s="335"/>
      <c r="D33" s="563"/>
    </row>
    <row r="34" spans="1:4" ht="13.5" thickBot="1">
      <c r="A34" s="336"/>
      <c r="B34" s="337"/>
      <c r="C34" s="337"/>
      <c r="D34" s="564"/>
    </row>
    <row r="35" spans="1:4" s="86" customFormat="1" ht="16.5" customHeight="1" thickBot="1">
      <c r="A35" s="338"/>
      <c r="B35" s="339"/>
      <c r="C35" s="340" t="s">
        <v>137</v>
      </c>
      <c r="D35" s="565"/>
    </row>
    <row r="36" spans="1:4" s="140" customFormat="1" ht="12" customHeight="1" thickBot="1">
      <c r="A36" s="280" t="s">
        <v>91</v>
      </c>
      <c r="B36" s="24"/>
      <c r="C36" s="176" t="s">
        <v>35</v>
      </c>
      <c r="D36" s="478">
        <f>SUM(D37:D41)</f>
        <v>199</v>
      </c>
    </row>
    <row r="37" spans="1:4" ht="12" customHeight="1">
      <c r="A37" s="341"/>
      <c r="B37" s="221" t="s">
        <v>195</v>
      </c>
      <c r="C37" s="11" t="s">
        <v>122</v>
      </c>
      <c r="D37" s="117"/>
    </row>
    <row r="38" spans="1:4" ht="12" customHeight="1">
      <c r="A38" s="342"/>
      <c r="B38" s="204" t="s">
        <v>196</v>
      </c>
      <c r="C38" s="9" t="s">
        <v>323</v>
      </c>
      <c r="D38" s="120"/>
    </row>
    <row r="39" spans="1:4" ht="12" customHeight="1">
      <c r="A39" s="342"/>
      <c r="B39" s="204" t="s">
        <v>197</v>
      </c>
      <c r="C39" s="9" t="s">
        <v>238</v>
      </c>
      <c r="D39" s="120">
        <v>199</v>
      </c>
    </row>
    <row r="40" spans="1:4" ht="12" customHeight="1">
      <c r="A40" s="342"/>
      <c r="B40" s="204" t="s">
        <v>198</v>
      </c>
      <c r="C40" s="9" t="s">
        <v>324</v>
      </c>
      <c r="D40" s="120"/>
    </row>
    <row r="41" spans="1:4" ht="12" customHeight="1" thickBot="1">
      <c r="A41" s="342"/>
      <c r="B41" s="204" t="s">
        <v>209</v>
      </c>
      <c r="C41" s="9" t="s">
        <v>325</v>
      </c>
      <c r="D41" s="120"/>
    </row>
    <row r="42" spans="1:4" ht="12" customHeight="1" thickBot="1">
      <c r="A42" s="280" t="s">
        <v>92</v>
      </c>
      <c r="B42" s="24"/>
      <c r="C42" s="176" t="s">
        <v>52</v>
      </c>
      <c r="D42" s="478">
        <f>SUM(D43:D46)</f>
        <v>0</v>
      </c>
    </row>
    <row r="43" spans="1:4" s="140" customFormat="1" ht="12" customHeight="1">
      <c r="A43" s="341"/>
      <c r="B43" s="221" t="s">
        <v>201</v>
      </c>
      <c r="C43" s="11" t="s">
        <v>448</v>
      </c>
      <c r="D43" s="117"/>
    </row>
    <row r="44" spans="1:4" ht="12" customHeight="1">
      <c r="A44" s="342"/>
      <c r="B44" s="204" t="s">
        <v>202</v>
      </c>
      <c r="C44" s="9" t="s">
        <v>327</v>
      </c>
      <c r="D44" s="120"/>
    </row>
    <row r="45" spans="1:4" ht="12" customHeight="1">
      <c r="A45" s="342"/>
      <c r="B45" s="204" t="s">
        <v>205</v>
      </c>
      <c r="C45" s="9" t="s">
        <v>138</v>
      </c>
      <c r="D45" s="120"/>
    </row>
    <row r="46" spans="1:4" ht="12" customHeight="1" thickBot="1">
      <c r="A46" s="342"/>
      <c r="B46" s="204" t="s">
        <v>216</v>
      </c>
      <c r="C46" s="9" t="s">
        <v>49</v>
      </c>
      <c r="D46" s="120"/>
    </row>
    <row r="47" spans="1:4" ht="12" customHeight="1" thickBot="1">
      <c r="A47" s="280" t="s">
        <v>93</v>
      </c>
      <c r="B47" s="24"/>
      <c r="C47" s="24" t="s">
        <v>50</v>
      </c>
      <c r="D47" s="508"/>
    </row>
    <row r="48" spans="1:4" s="139" customFormat="1" ht="12" customHeight="1" thickBot="1">
      <c r="A48" s="331" t="s">
        <v>94</v>
      </c>
      <c r="B48" s="576"/>
      <c r="C48" s="577" t="s">
        <v>53</v>
      </c>
      <c r="D48" s="559"/>
    </row>
    <row r="49" spans="1:4" ht="15" customHeight="1" thickBot="1">
      <c r="A49" s="280" t="s">
        <v>95</v>
      </c>
      <c r="B49" s="328"/>
      <c r="C49" s="344" t="s">
        <v>51</v>
      </c>
      <c r="D49" s="572">
        <f>+D36+D42+D47+D48</f>
        <v>199</v>
      </c>
    </row>
    <row r="50" ht="13.5" thickBot="1">
      <c r="D50" s="573"/>
    </row>
    <row r="51" spans="1:4" ht="15" customHeight="1" thickBot="1">
      <c r="A51" s="347" t="s">
        <v>370</v>
      </c>
      <c r="B51" s="348"/>
      <c r="C51" s="349"/>
      <c r="D51" s="173"/>
    </row>
    <row r="52" spans="1:4" ht="14.25" customHeight="1" thickBot="1">
      <c r="A52" s="347" t="s">
        <v>371</v>
      </c>
      <c r="B52" s="348"/>
      <c r="C52" s="349"/>
      <c r="D52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0">
      <selection activeCell="D30" sqref="D30"/>
    </sheetView>
  </sheetViews>
  <sheetFormatPr defaultColWidth="9.00390625" defaultRowHeight="12.75"/>
  <cols>
    <col min="1" max="1" width="9.625" style="345" customWidth="1"/>
    <col min="2" max="2" width="9.625" style="346" customWidth="1"/>
    <col min="3" max="3" width="72.00390625" style="346" customWidth="1"/>
    <col min="4" max="4" width="25.00390625" style="346" customWidth="1"/>
    <col min="5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655</v>
      </c>
    </row>
    <row r="2" spans="1:4" s="136" customFormat="1" ht="25.5" customHeight="1">
      <c r="A2" s="741" t="s">
        <v>366</v>
      </c>
      <c r="B2" s="742"/>
      <c r="C2" s="537" t="s">
        <v>374</v>
      </c>
      <c r="D2" s="584" t="s">
        <v>141</v>
      </c>
    </row>
    <row r="3" spans="1:4" s="136" customFormat="1" ht="16.5" thickBot="1">
      <c r="A3" s="308" t="s">
        <v>365</v>
      </c>
      <c r="B3" s="309"/>
      <c r="C3" s="538" t="s">
        <v>609</v>
      </c>
      <c r="D3" s="586" t="s">
        <v>404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35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>
        <v>35</v>
      </c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9" customFormat="1" ht="12" customHeight="1">
      <c r="A23" s="528"/>
      <c r="B23" s="583" t="s">
        <v>175</v>
      </c>
      <c r="C23" s="195" t="s">
        <v>415</v>
      </c>
      <c r="D23" s="589"/>
    </row>
    <row r="24" spans="1:4" s="139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9" customFormat="1" ht="12" customHeight="1" thickBot="1">
      <c r="A25" s="280" t="s">
        <v>94</v>
      </c>
      <c r="B25" s="176"/>
      <c r="C25" s="176" t="s">
        <v>405</v>
      </c>
      <c r="D25" s="508"/>
    </row>
    <row r="26" spans="1:4" s="138" customFormat="1" ht="12" customHeight="1" thickBot="1">
      <c r="A26" s="280" t="s">
        <v>95</v>
      </c>
      <c r="B26" s="317"/>
      <c r="C26" s="176" t="s">
        <v>43</v>
      </c>
      <c r="D26" s="508">
        <v>556</v>
      </c>
    </row>
    <row r="27" spans="1:4" s="138" customFormat="1" ht="12" customHeight="1" thickBot="1">
      <c r="A27" s="272" t="s">
        <v>96</v>
      </c>
      <c r="B27" s="224"/>
      <c r="C27" s="176" t="s">
        <v>48</v>
      </c>
      <c r="D27" s="561">
        <v>591</v>
      </c>
    </row>
    <row r="28" spans="1:4" s="138" customFormat="1" ht="12" customHeight="1" thickBot="1">
      <c r="A28" s="578" t="s">
        <v>97</v>
      </c>
      <c r="B28" s="587"/>
      <c r="C28" s="580" t="s">
        <v>44</v>
      </c>
      <c r="D28" s="591">
        <f>+D29+D30</f>
        <v>0</v>
      </c>
    </row>
    <row r="29" spans="1:4" s="138" customFormat="1" ht="12" customHeight="1">
      <c r="A29" s="321"/>
      <c r="B29" s="222" t="s">
        <v>189</v>
      </c>
      <c r="C29" s="195" t="s">
        <v>524</v>
      </c>
      <c r="D29" s="589"/>
    </row>
    <row r="30" spans="1:4" s="139" customFormat="1" ht="12" customHeight="1" thickBot="1">
      <c r="A30" s="588"/>
      <c r="B30" s="223" t="s">
        <v>190</v>
      </c>
      <c r="C30" s="579" t="s">
        <v>45</v>
      </c>
      <c r="D30" s="124"/>
    </row>
    <row r="31" spans="1:4" s="139" customFormat="1" ht="12" customHeight="1" thickBot="1">
      <c r="A31" s="331" t="s">
        <v>98</v>
      </c>
      <c r="B31" s="576"/>
      <c r="C31" s="577" t="s">
        <v>46</v>
      </c>
      <c r="D31" s="559"/>
    </row>
    <row r="32" spans="1:4" s="139" customFormat="1" ht="15" customHeight="1" thickBot="1">
      <c r="A32" s="331" t="s">
        <v>99</v>
      </c>
      <c r="B32" s="332"/>
      <c r="C32" s="333" t="s">
        <v>47</v>
      </c>
      <c r="D32" s="565">
        <f>+D27+D28+D31</f>
        <v>591</v>
      </c>
    </row>
    <row r="33" spans="1:4" s="139" customFormat="1" ht="15" customHeight="1">
      <c r="A33" s="334"/>
      <c r="B33" s="334"/>
      <c r="C33" s="335"/>
      <c r="D33" s="563"/>
    </row>
    <row r="34" spans="1:4" ht="13.5" thickBot="1">
      <c r="A34" s="336"/>
      <c r="B34" s="337"/>
      <c r="C34" s="337"/>
      <c r="D34" s="564"/>
    </row>
    <row r="35" spans="1:4" s="86" customFormat="1" ht="16.5" customHeight="1" thickBot="1">
      <c r="A35" s="338"/>
      <c r="B35" s="339"/>
      <c r="C35" s="340" t="s">
        <v>137</v>
      </c>
      <c r="D35" s="565"/>
    </row>
    <row r="36" spans="1:4" s="140" customFormat="1" ht="12" customHeight="1" thickBot="1">
      <c r="A36" s="280" t="s">
        <v>91</v>
      </c>
      <c r="B36" s="24"/>
      <c r="C36" s="176" t="s">
        <v>35</v>
      </c>
      <c r="D36" s="478">
        <f>SUM(D37:D41)</f>
        <v>591</v>
      </c>
    </row>
    <row r="37" spans="1:4" ht="12" customHeight="1">
      <c r="A37" s="341"/>
      <c r="B37" s="221" t="s">
        <v>195</v>
      </c>
      <c r="C37" s="11" t="s">
        <v>122</v>
      </c>
      <c r="D37" s="117"/>
    </row>
    <row r="38" spans="1:4" ht="12" customHeight="1">
      <c r="A38" s="342"/>
      <c r="B38" s="204" t="s">
        <v>196</v>
      </c>
      <c r="C38" s="9" t="s">
        <v>323</v>
      </c>
      <c r="D38" s="120"/>
    </row>
    <row r="39" spans="1:4" ht="12" customHeight="1">
      <c r="A39" s="342"/>
      <c r="B39" s="204" t="s">
        <v>197</v>
      </c>
      <c r="C39" s="9" t="s">
        <v>238</v>
      </c>
      <c r="D39" s="120">
        <v>531</v>
      </c>
    </row>
    <row r="40" spans="1:4" ht="12" customHeight="1">
      <c r="A40" s="342"/>
      <c r="B40" s="204" t="s">
        <v>198</v>
      </c>
      <c r="C40" s="9" t="s">
        <v>324</v>
      </c>
      <c r="D40" s="120"/>
    </row>
    <row r="41" spans="1:4" ht="12" customHeight="1" thickBot="1">
      <c r="A41" s="342"/>
      <c r="B41" s="204" t="s">
        <v>209</v>
      </c>
      <c r="C41" s="9" t="s">
        <v>325</v>
      </c>
      <c r="D41" s="120">
        <v>60</v>
      </c>
    </row>
    <row r="42" spans="1:4" ht="12" customHeight="1" thickBot="1">
      <c r="A42" s="280" t="s">
        <v>92</v>
      </c>
      <c r="B42" s="24"/>
      <c r="C42" s="176" t="s">
        <v>52</v>
      </c>
      <c r="D42" s="478">
        <f>SUM(D43:D46)</f>
        <v>0</v>
      </c>
    </row>
    <row r="43" spans="1:4" s="140" customFormat="1" ht="12" customHeight="1">
      <c r="A43" s="341"/>
      <c r="B43" s="221" t="s">
        <v>201</v>
      </c>
      <c r="C43" s="11" t="s">
        <v>448</v>
      </c>
      <c r="D43" s="117"/>
    </row>
    <row r="44" spans="1:4" ht="12" customHeight="1">
      <c r="A44" s="342"/>
      <c r="B44" s="204" t="s">
        <v>202</v>
      </c>
      <c r="C44" s="9" t="s">
        <v>327</v>
      </c>
      <c r="D44" s="120"/>
    </row>
    <row r="45" spans="1:4" ht="12" customHeight="1">
      <c r="A45" s="342"/>
      <c r="B45" s="204" t="s">
        <v>205</v>
      </c>
      <c r="C45" s="9" t="s">
        <v>138</v>
      </c>
      <c r="D45" s="120"/>
    </row>
    <row r="46" spans="1:4" ht="12" customHeight="1" thickBot="1">
      <c r="A46" s="342"/>
      <c r="B46" s="204" t="s">
        <v>216</v>
      </c>
      <c r="C46" s="9" t="s">
        <v>49</v>
      </c>
      <c r="D46" s="120"/>
    </row>
    <row r="47" spans="1:4" ht="12" customHeight="1" thickBot="1">
      <c r="A47" s="280" t="s">
        <v>93</v>
      </c>
      <c r="B47" s="24"/>
      <c r="C47" s="24" t="s">
        <v>50</v>
      </c>
      <c r="D47" s="508"/>
    </row>
    <row r="48" spans="1:4" s="139" customFormat="1" ht="12" customHeight="1" thickBot="1">
      <c r="A48" s="331" t="s">
        <v>94</v>
      </c>
      <c r="B48" s="576"/>
      <c r="C48" s="577" t="s">
        <v>53</v>
      </c>
      <c r="D48" s="559"/>
    </row>
    <row r="49" spans="1:4" ht="15" customHeight="1" thickBot="1">
      <c r="A49" s="280" t="s">
        <v>95</v>
      </c>
      <c r="B49" s="328"/>
      <c r="C49" s="344" t="s">
        <v>51</v>
      </c>
      <c r="D49" s="572">
        <f>+D36+D42+D47+D48</f>
        <v>591</v>
      </c>
    </row>
    <row r="50" ht="13.5" thickBot="1">
      <c r="D50" s="573"/>
    </row>
    <row r="51" spans="1:4" ht="15" customHeight="1" thickBot="1">
      <c r="A51" s="347" t="s">
        <v>370</v>
      </c>
      <c r="B51" s="348"/>
      <c r="C51" s="349"/>
      <c r="D51" s="173"/>
    </row>
    <row r="52" spans="1:4" ht="14.25" customHeight="1" thickBot="1">
      <c r="A52" s="347" t="s">
        <v>371</v>
      </c>
      <c r="B52" s="348"/>
      <c r="C52" s="349"/>
      <c r="D52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28">
      <selection activeCell="D1" sqref="D1"/>
    </sheetView>
  </sheetViews>
  <sheetFormatPr defaultColWidth="9.00390625" defaultRowHeight="12.75"/>
  <cols>
    <col min="1" max="1" width="9.625" style="345" customWidth="1"/>
    <col min="2" max="2" width="9.625" style="346" customWidth="1"/>
    <col min="3" max="3" width="72.00390625" style="346" customWidth="1"/>
    <col min="4" max="4" width="25.00390625" style="346" customWidth="1"/>
    <col min="5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656</v>
      </c>
    </row>
    <row r="2" spans="1:4" s="136" customFormat="1" ht="25.5" customHeight="1">
      <c r="A2" s="741" t="s">
        <v>366</v>
      </c>
      <c r="B2" s="742"/>
      <c r="C2" s="537" t="s">
        <v>399</v>
      </c>
      <c r="D2" s="584" t="s">
        <v>141</v>
      </c>
    </row>
    <row r="3" spans="1:4" s="136" customFormat="1" ht="16.5" thickBot="1">
      <c r="A3" s="308" t="s">
        <v>365</v>
      </c>
      <c r="B3" s="309"/>
      <c r="C3" s="538" t="s">
        <v>610</v>
      </c>
      <c r="D3" s="586" t="s">
        <v>404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9" customFormat="1" ht="12" customHeight="1">
      <c r="A23" s="528"/>
      <c r="B23" s="583" t="s">
        <v>175</v>
      </c>
      <c r="C23" s="195" t="s">
        <v>415</v>
      </c>
      <c r="D23" s="589"/>
    </row>
    <row r="24" spans="1:4" s="139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9" customFormat="1" ht="12" customHeight="1" thickBot="1">
      <c r="A25" s="280" t="s">
        <v>94</v>
      </c>
      <c r="B25" s="176"/>
      <c r="C25" s="176" t="s">
        <v>405</v>
      </c>
      <c r="D25" s="508"/>
    </row>
    <row r="26" spans="1:4" s="138" customFormat="1" ht="12" customHeight="1" thickBot="1">
      <c r="A26" s="280" t="s">
        <v>95</v>
      </c>
      <c r="B26" s="317"/>
      <c r="C26" s="176" t="s">
        <v>43</v>
      </c>
      <c r="D26" s="508">
        <v>813</v>
      </c>
    </row>
    <row r="27" spans="1:4" s="138" customFormat="1" ht="12" customHeight="1" thickBot="1">
      <c r="A27" s="272" t="s">
        <v>96</v>
      </c>
      <c r="B27" s="224"/>
      <c r="C27" s="176" t="s">
        <v>48</v>
      </c>
      <c r="D27" s="561">
        <f>+D8+D17+D22+D25+D26</f>
        <v>813</v>
      </c>
    </row>
    <row r="28" spans="1:4" s="138" customFormat="1" ht="12" customHeight="1" thickBot="1">
      <c r="A28" s="578" t="s">
        <v>97</v>
      </c>
      <c r="B28" s="587"/>
      <c r="C28" s="580" t="s">
        <v>44</v>
      </c>
      <c r="D28" s="591">
        <f>+D29+D30</f>
        <v>0</v>
      </c>
    </row>
    <row r="29" spans="1:4" s="138" customFormat="1" ht="12" customHeight="1">
      <c r="A29" s="321"/>
      <c r="B29" s="222" t="s">
        <v>189</v>
      </c>
      <c r="C29" s="195" t="s">
        <v>524</v>
      </c>
      <c r="D29" s="589"/>
    </row>
    <row r="30" spans="1:4" s="139" customFormat="1" ht="12" customHeight="1" thickBot="1">
      <c r="A30" s="588"/>
      <c r="B30" s="223" t="s">
        <v>190</v>
      </c>
      <c r="C30" s="579" t="s">
        <v>45</v>
      </c>
      <c r="D30" s="124"/>
    </row>
    <row r="31" spans="1:4" s="139" customFormat="1" ht="12" customHeight="1" thickBot="1">
      <c r="A31" s="331" t="s">
        <v>98</v>
      </c>
      <c r="B31" s="576"/>
      <c r="C31" s="577" t="s">
        <v>46</v>
      </c>
      <c r="D31" s="559"/>
    </row>
    <row r="32" spans="1:4" s="139" customFormat="1" ht="15" customHeight="1" thickBot="1">
      <c r="A32" s="331" t="s">
        <v>99</v>
      </c>
      <c r="B32" s="332"/>
      <c r="C32" s="333" t="s">
        <v>47</v>
      </c>
      <c r="D32" s="565">
        <f>+D27+D28+D31</f>
        <v>813</v>
      </c>
    </row>
    <row r="33" spans="1:4" s="139" customFormat="1" ht="15" customHeight="1">
      <c r="A33" s="334"/>
      <c r="B33" s="334"/>
      <c r="C33" s="335"/>
      <c r="D33" s="563"/>
    </row>
    <row r="34" spans="1:4" ht="13.5" thickBot="1">
      <c r="A34" s="336"/>
      <c r="B34" s="337"/>
      <c r="C34" s="337"/>
      <c r="D34" s="564"/>
    </row>
    <row r="35" spans="1:4" s="86" customFormat="1" ht="16.5" customHeight="1" thickBot="1">
      <c r="A35" s="338"/>
      <c r="B35" s="339"/>
      <c r="C35" s="340" t="s">
        <v>137</v>
      </c>
      <c r="D35" s="565"/>
    </row>
    <row r="36" spans="1:4" s="140" customFormat="1" ht="12" customHeight="1" thickBot="1">
      <c r="A36" s="280" t="s">
        <v>91</v>
      </c>
      <c r="B36" s="24"/>
      <c r="C36" s="176" t="s">
        <v>35</v>
      </c>
      <c r="D36" s="478">
        <f>SUM(D37:D41)</f>
        <v>813</v>
      </c>
    </row>
    <row r="37" spans="1:4" ht="12" customHeight="1">
      <c r="A37" s="341"/>
      <c r="B37" s="221" t="s">
        <v>195</v>
      </c>
      <c r="C37" s="11" t="s">
        <v>122</v>
      </c>
      <c r="D37" s="117"/>
    </row>
    <row r="38" spans="1:4" ht="12" customHeight="1">
      <c r="A38" s="342"/>
      <c r="B38" s="204" t="s">
        <v>196</v>
      </c>
      <c r="C38" s="9" t="s">
        <v>323</v>
      </c>
      <c r="D38" s="120"/>
    </row>
    <row r="39" spans="1:4" ht="12" customHeight="1">
      <c r="A39" s="342"/>
      <c r="B39" s="204" t="s">
        <v>197</v>
      </c>
      <c r="C39" s="9" t="s">
        <v>238</v>
      </c>
      <c r="D39" s="120">
        <v>813</v>
      </c>
    </row>
    <row r="40" spans="1:4" ht="12" customHeight="1">
      <c r="A40" s="342"/>
      <c r="B40" s="204" t="s">
        <v>198</v>
      </c>
      <c r="C40" s="9" t="s">
        <v>324</v>
      </c>
      <c r="D40" s="120"/>
    </row>
    <row r="41" spans="1:4" ht="12" customHeight="1" thickBot="1">
      <c r="A41" s="342"/>
      <c r="B41" s="204" t="s">
        <v>209</v>
      </c>
      <c r="C41" s="9" t="s">
        <v>325</v>
      </c>
      <c r="D41" s="120"/>
    </row>
    <row r="42" spans="1:4" ht="12" customHeight="1" thickBot="1">
      <c r="A42" s="280" t="s">
        <v>92</v>
      </c>
      <c r="B42" s="24"/>
      <c r="C42" s="176" t="s">
        <v>52</v>
      </c>
      <c r="D42" s="478">
        <f>SUM(D43:D46)</f>
        <v>0</v>
      </c>
    </row>
    <row r="43" spans="1:4" s="140" customFormat="1" ht="12" customHeight="1">
      <c r="A43" s="341"/>
      <c r="B43" s="221" t="s">
        <v>201</v>
      </c>
      <c r="C43" s="11" t="s">
        <v>448</v>
      </c>
      <c r="D43" s="117"/>
    </row>
    <row r="44" spans="1:4" ht="12" customHeight="1">
      <c r="A44" s="342"/>
      <c r="B44" s="204" t="s">
        <v>202</v>
      </c>
      <c r="C44" s="9" t="s">
        <v>327</v>
      </c>
      <c r="D44" s="120"/>
    </row>
    <row r="45" spans="1:4" ht="12" customHeight="1">
      <c r="A45" s="342"/>
      <c r="B45" s="204" t="s">
        <v>205</v>
      </c>
      <c r="C45" s="9" t="s">
        <v>138</v>
      </c>
      <c r="D45" s="120"/>
    </row>
    <row r="46" spans="1:4" ht="12" customHeight="1" thickBot="1">
      <c r="A46" s="342"/>
      <c r="B46" s="204" t="s">
        <v>216</v>
      </c>
      <c r="C46" s="9" t="s">
        <v>49</v>
      </c>
      <c r="D46" s="120"/>
    </row>
    <row r="47" spans="1:4" ht="12" customHeight="1" thickBot="1">
      <c r="A47" s="280" t="s">
        <v>93</v>
      </c>
      <c r="B47" s="24"/>
      <c r="C47" s="24" t="s">
        <v>50</v>
      </c>
      <c r="D47" s="508"/>
    </row>
    <row r="48" spans="1:4" s="139" customFormat="1" ht="12" customHeight="1" thickBot="1">
      <c r="A48" s="331" t="s">
        <v>94</v>
      </c>
      <c r="B48" s="576"/>
      <c r="C48" s="577" t="s">
        <v>53</v>
      </c>
      <c r="D48" s="559"/>
    </row>
    <row r="49" spans="1:4" ht="15" customHeight="1" thickBot="1">
      <c r="A49" s="280" t="s">
        <v>95</v>
      </c>
      <c r="B49" s="328"/>
      <c r="C49" s="344" t="s">
        <v>51</v>
      </c>
      <c r="D49" s="572">
        <f>+D36+D42+D47+D48</f>
        <v>813</v>
      </c>
    </row>
    <row r="50" ht="13.5" thickBot="1">
      <c r="D50" s="573"/>
    </row>
    <row r="51" spans="1:4" ht="15" customHeight="1" thickBot="1">
      <c r="A51" s="347" t="s">
        <v>370</v>
      </c>
      <c r="B51" s="348"/>
      <c r="C51" s="349"/>
      <c r="D51" s="173"/>
    </row>
    <row r="52" spans="1:4" ht="14.25" customHeight="1" thickBot="1">
      <c r="A52" s="347" t="s">
        <v>371</v>
      </c>
      <c r="B52" s="348"/>
      <c r="C52" s="349"/>
      <c r="D52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34">
      <selection activeCell="D1" sqref="D1"/>
    </sheetView>
  </sheetViews>
  <sheetFormatPr defaultColWidth="9.00390625" defaultRowHeight="12.75"/>
  <cols>
    <col min="1" max="1" width="9.625" style="345" customWidth="1"/>
    <col min="2" max="2" width="9.625" style="346" customWidth="1"/>
    <col min="3" max="3" width="72.00390625" style="346" customWidth="1"/>
    <col min="4" max="4" width="25.00390625" style="346" customWidth="1"/>
    <col min="5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657</v>
      </c>
    </row>
    <row r="2" spans="1:4" s="136" customFormat="1" ht="25.5" customHeight="1">
      <c r="A2" s="741" t="s">
        <v>366</v>
      </c>
      <c r="B2" s="742"/>
      <c r="C2" s="537" t="s">
        <v>399</v>
      </c>
      <c r="D2" s="584" t="s">
        <v>141</v>
      </c>
    </row>
    <row r="3" spans="1:4" s="136" customFormat="1" ht="16.5" thickBot="1">
      <c r="A3" s="308" t="s">
        <v>365</v>
      </c>
      <c r="B3" s="309"/>
      <c r="C3" s="538" t="s">
        <v>611</v>
      </c>
      <c r="D3" s="586" t="s">
        <v>404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9" customFormat="1" ht="12" customHeight="1">
      <c r="A23" s="528"/>
      <c r="B23" s="583" t="s">
        <v>175</v>
      </c>
      <c r="C23" s="195" t="s">
        <v>415</v>
      </c>
      <c r="D23" s="589"/>
    </row>
    <row r="24" spans="1:4" s="139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9" customFormat="1" ht="12" customHeight="1" thickBot="1">
      <c r="A25" s="280" t="s">
        <v>94</v>
      </c>
      <c r="B25" s="176"/>
      <c r="C25" s="176" t="s">
        <v>405</v>
      </c>
      <c r="D25" s="508"/>
    </row>
    <row r="26" spans="1:4" s="138" customFormat="1" ht="12" customHeight="1" thickBot="1">
      <c r="A26" s="280" t="s">
        <v>95</v>
      </c>
      <c r="B26" s="317"/>
      <c r="C26" s="176" t="s">
        <v>43</v>
      </c>
      <c r="D26" s="508">
        <v>135</v>
      </c>
    </row>
    <row r="27" spans="1:4" s="138" customFormat="1" ht="12" customHeight="1" thickBot="1">
      <c r="A27" s="272" t="s">
        <v>96</v>
      </c>
      <c r="B27" s="224"/>
      <c r="C27" s="176" t="s">
        <v>48</v>
      </c>
      <c r="D27" s="561">
        <f>+D8+D17+D22+D25+D26</f>
        <v>135</v>
      </c>
    </row>
    <row r="28" spans="1:4" s="138" customFormat="1" ht="12" customHeight="1" thickBot="1">
      <c r="A28" s="578" t="s">
        <v>97</v>
      </c>
      <c r="B28" s="587"/>
      <c r="C28" s="580" t="s">
        <v>44</v>
      </c>
      <c r="D28" s="591">
        <f>+D29+D30</f>
        <v>0</v>
      </c>
    </row>
    <row r="29" spans="1:4" s="138" customFormat="1" ht="12" customHeight="1">
      <c r="A29" s="321"/>
      <c r="B29" s="222" t="s">
        <v>189</v>
      </c>
      <c r="C29" s="195" t="s">
        <v>524</v>
      </c>
      <c r="D29" s="589"/>
    </row>
    <row r="30" spans="1:4" s="139" customFormat="1" ht="12" customHeight="1" thickBot="1">
      <c r="A30" s="588"/>
      <c r="B30" s="223" t="s">
        <v>190</v>
      </c>
      <c r="C30" s="579" t="s">
        <v>45</v>
      </c>
      <c r="D30" s="124"/>
    </row>
    <row r="31" spans="1:4" s="139" customFormat="1" ht="12" customHeight="1" thickBot="1">
      <c r="A31" s="331" t="s">
        <v>98</v>
      </c>
      <c r="B31" s="576"/>
      <c r="C31" s="577" t="s">
        <v>46</v>
      </c>
      <c r="D31" s="559"/>
    </row>
    <row r="32" spans="1:4" s="139" customFormat="1" ht="15" customHeight="1" thickBot="1">
      <c r="A32" s="331" t="s">
        <v>99</v>
      </c>
      <c r="B32" s="332"/>
      <c r="C32" s="333" t="s">
        <v>47</v>
      </c>
      <c r="D32" s="565">
        <f>+D27+D28+D31</f>
        <v>135</v>
      </c>
    </row>
    <row r="33" spans="1:4" s="139" customFormat="1" ht="15" customHeight="1">
      <c r="A33" s="334"/>
      <c r="B33" s="334"/>
      <c r="C33" s="335"/>
      <c r="D33" s="563"/>
    </row>
    <row r="34" spans="1:4" ht="13.5" thickBot="1">
      <c r="A34" s="336"/>
      <c r="B34" s="337"/>
      <c r="C34" s="337"/>
      <c r="D34" s="564"/>
    </row>
    <row r="35" spans="1:4" s="86" customFormat="1" ht="16.5" customHeight="1" thickBot="1">
      <c r="A35" s="338"/>
      <c r="B35" s="339"/>
      <c r="C35" s="340" t="s">
        <v>137</v>
      </c>
      <c r="D35" s="565"/>
    </row>
    <row r="36" spans="1:4" s="140" customFormat="1" ht="12" customHeight="1" thickBot="1">
      <c r="A36" s="280" t="s">
        <v>91</v>
      </c>
      <c r="B36" s="24"/>
      <c r="C36" s="176" t="s">
        <v>35</v>
      </c>
      <c r="D36" s="478">
        <f>SUM(D37:D41)</f>
        <v>135</v>
      </c>
    </row>
    <row r="37" spans="1:4" ht="12" customHeight="1">
      <c r="A37" s="341"/>
      <c r="B37" s="221" t="s">
        <v>195</v>
      </c>
      <c r="C37" s="11" t="s">
        <v>122</v>
      </c>
      <c r="D37" s="117"/>
    </row>
    <row r="38" spans="1:4" ht="12" customHeight="1">
      <c r="A38" s="342"/>
      <c r="B38" s="204" t="s">
        <v>196</v>
      </c>
      <c r="C38" s="9" t="s">
        <v>323</v>
      </c>
      <c r="D38" s="120"/>
    </row>
    <row r="39" spans="1:4" ht="12" customHeight="1">
      <c r="A39" s="342"/>
      <c r="B39" s="204" t="s">
        <v>197</v>
      </c>
      <c r="C39" s="9" t="s">
        <v>238</v>
      </c>
      <c r="D39" s="120">
        <v>135</v>
      </c>
    </row>
    <row r="40" spans="1:4" ht="12" customHeight="1">
      <c r="A40" s="342"/>
      <c r="B40" s="204" t="s">
        <v>198</v>
      </c>
      <c r="C40" s="9" t="s">
        <v>324</v>
      </c>
      <c r="D40" s="120"/>
    </row>
    <row r="41" spans="1:4" ht="12" customHeight="1" thickBot="1">
      <c r="A41" s="342"/>
      <c r="B41" s="204" t="s">
        <v>209</v>
      </c>
      <c r="C41" s="9" t="s">
        <v>325</v>
      </c>
      <c r="D41" s="120"/>
    </row>
    <row r="42" spans="1:4" ht="12" customHeight="1" thickBot="1">
      <c r="A42" s="280" t="s">
        <v>92</v>
      </c>
      <c r="B42" s="24"/>
      <c r="C42" s="176" t="s">
        <v>52</v>
      </c>
      <c r="D42" s="478">
        <f>SUM(D43:D46)</f>
        <v>0</v>
      </c>
    </row>
    <row r="43" spans="1:4" s="140" customFormat="1" ht="12" customHeight="1">
      <c r="A43" s="341"/>
      <c r="B43" s="221" t="s">
        <v>201</v>
      </c>
      <c r="C43" s="11" t="s">
        <v>448</v>
      </c>
      <c r="D43" s="117"/>
    </row>
    <row r="44" spans="1:4" ht="12" customHeight="1">
      <c r="A44" s="342"/>
      <c r="B44" s="204" t="s">
        <v>202</v>
      </c>
      <c r="C44" s="9" t="s">
        <v>327</v>
      </c>
      <c r="D44" s="120"/>
    </row>
    <row r="45" spans="1:4" ht="12" customHeight="1">
      <c r="A45" s="342"/>
      <c r="B45" s="204" t="s">
        <v>205</v>
      </c>
      <c r="C45" s="9" t="s">
        <v>138</v>
      </c>
      <c r="D45" s="120"/>
    </row>
    <row r="46" spans="1:4" ht="12" customHeight="1" thickBot="1">
      <c r="A46" s="342"/>
      <c r="B46" s="204" t="s">
        <v>216</v>
      </c>
      <c r="C46" s="9" t="s">
        <v>49</v>
      </c>
      <c r="D46" s="120"/>
    </row>
    <row r="47" spans="1:4" ht="12" customHeight="1" thickBot="1">
      <c r="A47" s="280" t="s">
        <v>93</v>
      </c>
      <c r="B47" s="24"/>
      <c r="C47" s="24" t="s">
        <v>50</v>
      </c>
      <c r="D47" s="508"/>
    </row>
    <row r="48" spans="1:4" s="139" customFormat="1" ht="12" customHeight="1" thickBot="1">
      <c r="A48" s="331" t="s">
        <v>94</v>
      </c>
      <c r="B48" s="576"/>
      <c r="C48" s="577" t="s">
        <v>53</v>
      </c>
      <c r="D48" s="559"/>
    </row>
    <row r="49" spans="1:4" ht="15" customHeight="1" thickBot="1">
      <c r="A49" s="280" t="s">
        <v>95</v>
      </c>
      <c r="B49" s="328"/>
      <c r="C49" s="344" t="s">
        <v>51</v>
      </c>
      <c r="D49" s="572">
        <f>+D36+D42+D47+D48</f>
        <v>135</v>
      </c>
    </row>
    <row r="50" ht="13.5" thickBot="1">
      <c r="D50" s="573"/>
    </row>
    <row r="51" spans="1:4" ht="15" customHeight="1" thickBot="1">
      <c r="A51" s="347" t="s">
        <v>370</v>
      </c>
      <c r="B51" s="348"/>
      <c r="C51" s="349"/>
      <c r="D51" s="173"/>
    </row>
    <row r="52" spans="1:4" ht="14.25" customHeight="1" thickBot="1">
      <c r="A52" s="347" t="s">
        <v>371</v>
      </c>
      <c r="B52" s="348"/>
      <c r="C52" s="349"/>
      <c r="D52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22">
      <selection activeCell="D1" sqref="D1"/>
    </sheetView>
  </sheetViews>
  <sheetFormatPr defaultColWidth="9.00390625" defaultRowHeight="12.75"/>
  <cols>
    <col min="1" max="1" width="9.625" style="345" customWidth="1"/>
    <col min="2" max="2" width="9.625" style="346" customWidth="1"/>
    <col min="3" max="3" width="72.00390625" style="346" customWidth="1"/>
    <col min="4" max="4" width="25.00390625" style="346" customWidth="1"/>
    <col min="5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658</v>
      </c>
    </row>
    <row r="2" spans="1:4" s="136" customFormat="1" ht="25.5" customHeight="1">
      <c r="A2" s="741" t="s">
        <v>366</v>
      </c>
      <c r="B2" s="742"/>
      <c r="C2" s="537" t="s">
        <v>399</v>
      </c>
      <c r="D2" s="584" t="s">
        <v>141</v>
      </c>
    </row>
    <row r="3" spans="1:4" s="136" customFormat="1" ht="16.5" thickBot="1">
      <c r="A3" s="308" t="s">
        <v>365</v>
      </c>
      <c r="B3" s="309"/>
      <c r="C3" s="538" t="s">
        <v>622</v>
      </c>
      <c r="D3" s="586" t="s">
        <v>404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9" customFormat="1" ht="12" customHeight="1">
      <c r="A23" s="528"/>
      <c r="B23" s="583" t="s">
        <v>175</v>
      </c>
      <c r="C23" s="195" t="s">
        <v>415</v>
      </c>
      <c r="D23" s="589"/>
    </row>
    <row r="24" spans="1:4" s="139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9" customFormat="1" ht="12" customHeight="1" thickBot="1">
      <c r="A25" s="280" t="s">
        <v>94</v>
      </c>
      <c r="B25" s="176"/>
      <c r="C25" s="176" t="s">
        <v>405</v>
      </c>
      <c r="D25" s="508"/>
    </row>
    <row r="26" spans="1:4" s="138" customFormat="1" ht="12" customHeight="1" thickBot="1">
      <c r="A26" s="280" t="s">
        <v>95</v>
      </c>
      <c r="B26" s="317"/>
      <c r="C26" s="176" t="s">
        <v>43</v>
      </c>
      <c r="D26" s="508"/>
    </row>
    <row r="27" spans="1:4" s="138" customFormat="1" ht="12" customHeight="1" thickBot="1">
      <c r="A27" s="272" t="s">
        <v>96</v>
      </c>
      <c r="B27" s="224"/>
      <c r="C27" s="176" t="s">
        <v>48</v>
      </c>
      <c r="D27" s="561"/>
    </row>
    <row r="28" spans="1:4" s="138" customFormat="1" ht="12" customHeight="1" thickBot="1">
      <c r="A28" s="578" t="s">
        <v>97</v>
      </c>
      <c r="B28" s="587"/>
      <c r="C28" s="580" t="s">
        <v>44</v>
      </c>
      <c r="D28" s="591">
        <f>+D29+D30</f>
        <v>4100</v>
      </c>
    </row>
    <row r="29" spans="1:4" s="138" customFormat="1" ht="12" customHeight="1">
      <c r="A29" s="321"/>
      <c r="B29" s="222" t="s">
        <v>189</v>
      </c>
      <c r="C29" s="195" t="s">
        <v>524</v>
      </c>
      <c r="D29" s="589">
        <v>4100</v>
      </c>
    </row>
    <row r="30" spans="1:4" s="139" customFormat="1" ht="12" customHeight="1" thickBot="1">
      <c r="A30" s="588"/>
      <c r="B30" s="223" t="s">
        <v>190</v>
      </c>
      <c r="C30" s="579" t="s">
        <v>45</v>
      </c>
      <c r="D30" s="124"/>
    </row>
    <row r="31" spans="1:4" s="139" customFormat="1" ht="12" customHeight="1" thickBot="1">
      <c r="A31" s="331" t="s">
        <v>98</v>
      </c>
      <c r="B31" s="576"/>
      <c r="C31" s="577" t="s">
        <v>46</v>
      </c>
      <c r="D31" s="559"/>
    </row>
    <row r="32" spans="1:4" s="139" customFormat="1" ht="15" customHeight="1" thickBot="1">
      <c r="A32" s="331" t="s">
        <v>99</v>
      </c>
      <c r="B32" s="332"/>
      <c r="C32" s="333" t="s">
        <v>47</v>
      </c>
      <c r="D32" s="565">
        <f>+D27+D28+D31</f>
        <v>4100</v>
      </c>
    </row>
    <row r="33" spans="1:4" s="139" customFormat="1" ht="15" customHeight="1">
      <c r="A33" s="334"/>
      <c r="B33" s="334"/>
      <c r="C33" s="335"/>
      <c r="D33" s="563"/>
    </row>
    <row r="34" spans="1:4" ht="13.5" thickBot="1">
      <c r="A34" s="336"/>
      <c r="B34" s="337"/>
      <c r="C34" s="337"/>
      <c r="D34" s="564"/>
    </row>
    <row r="35" spans="1:4" s="86" customFormat="1" ht="16.5" customHeight="1" thickBot="1">
      <c r="A35" s="338"/>
      <c r="B35" s="339"/>
      <c r="C35" s="340" t="s">
        <v>137</v>
      </c>
      <c r="D35" s="565"/>
    </row>
    <row r="36" spans="1:4" s="140" customFormat="1" ht="12" customHeight="1" thickBot="1">
      <c r="A36" s="280" t="s">
        <v>91</v>
      </c>
      <c r="B36" s="24"/>
      <c r="C36" s="176" t="s">
        <v>35</v>
      </c>
      <c r="D36" s="478">
        <f>SUM(D37:D41)</f>
        <v>100</v>
      </c>
    </row>
    <row r="37" spans="1:4" ht="12" customHeight="1">
      <c r="A37" s="341"/>
      <c r="B37" s="221" t="s">
        <v>195</v>
      </c>
      <c r="C37" s="11" t="s">
        <v>122</v>
      </c>
      <c r="D37" s="117"/>
    </row>
    <row r="38" spans="1:4" ht="12" customHeight="1">
      <c r="A38" s="342"/>
      <c r="B38" s="204" t="s">
        <v>196</v>
      </c>
      <c r="C38" s="9" t="s">
        <v>323</v>
      </c>
      <c r="D38" s="120"/>
    </row>
    <row r="39" spans="1:4" ht="12" customHeight="1">
      <c r="A39" s="342"/>
      <c r="B39" s="204" t="s">
        <v>197</v>
      </c>
      <c r="C39" s="9" t="s">
        <v>238</v>
      </c>
      <c r="D39" s="120"/>
    </row>
    <row r="40" spans="1:4" ht="12" customHeight="1">
      <c r="A40" s="342"/>
      <c r="B40" s="204" t="s">
        <v>198</v>
      </c>
      <c r="C40" s="9" t="s">
        <v>324</v>
      </c>
      <c r="D40" s="120"/>
    </row>
    <row r="41" spans="1:4" ht="12" customHeight="1" thickBot="1">
      <c r="A41" s="342"/>
      <c r="B41" s="204" t="s">
        <v>209</v>
      </c>
      <c r="C41" s="9" t="s">
        <v>325</v>
      </c>
      <c r="D41" s="120">
        <v>100</v>
      </c>
    </row>
    <row r="42" spans="1:4" ht="12" customHeight="1" thickBot="1">
      <c r="A42" s="280" t="s">
        <v>92</v>
      </c>
      <c r="B42" s="24"/>
      <c r="C42" s="176" t="s">
        <v>52</v>
      </c>
      <c r="D42" s="478">
        <f>SUM(D43:D46)</f>
        <v>4000</v>
      </c>
    </row>
    <row r="43" spans="1:4" s="140" customFormat="1" ht="12" customHeight="1">
      <c r="A43" s="341"/>
      <c r="B43" s="221" t="s">
        <v>201</v>
      </c>
      <c r="C43" s="11" t="s">
        <v>448</v>
      </c>
      <c r="D43" s="117"/>
    </row>
    <row r="44" spans="1:4" ht="12" customHeight="1">
      <c r="A44" s="342"/>
      <c r="B44" s="204" t="s">
        <v>202</v>
      </c>
      <c r="C44" s="9" t="s">
        <v>327</v>
      </c>
      <c r="D44" s="120"/>
    </row>
    <row r="45" spans="1:4" ht="12" customHeight="1">
      <c r="A45" s="342"/>
      <c r="B45" s="204" t="s">
        <v>205</v>
      </c>
      <c r="C45" s="9" t="s">
        <v>639</v>
      </c>
      <c r="D45" s="120">
        <v>4000</v>
      </c>
    </row>
    <row r="46" spans="1:4" ht="12" customHeight="1" thickBot="1">
      <c r="A46" s="342"/>
      <c r="B46" s="204" t="s">
        <v>216</v>
      </c>
      <c r="C46" s="9" t="s">
        <v>49</v>
      </c>
      <c r="D46" s="120"/>
    </row>
    <row r="47" spans="1:4" ht="12" customHeight="1" thickBot="1">
      <c r="A47" s="280" t="s">
        <v>93</v>
      </c>
      <c r="B47" s="24"/>
      <c r="C47" s="24" t="s">
        <v>50</v>
      </c>
      <c r="D47" s="508"/>
    </row>
    <row r="48" spans="1:4" s="139" customFormat="1" ht="12" customHeight="1" thickBot="1">
      <c r="A48" s="331" t="s">
        <v>94</v>
      </c>
      <c r="B48" s="576"/>
      <c r="C48" s="577" t="s">
        <v>53</v>
      </c>
      <c r="D48" s="559"/>
    </row>
    <row r="49" spans="1:4" ht="15" customHeight="1" thickBot="1">
      <c r="A49" s="280" t="s">
        <v>95</v>
      </c>
      <c r="B49" s="328"/>
      <c r="C49" s="344" t="s">
        <v>51</v>
      </c>
      <c r="D49" s="572">
        <f>+D36+D42+D47+D48</f>
        <v>4100</v>
      </c>
    </row>
    <row r="50" ht="13.5" thickBot="1">
      <c r="D50" s="573"/>
    </row>
    <row r="51" spans="1:4" ht="15" customHeight="1" thickBot="1">
      <c r="A51" s="347" t="s">
        <v>370</v>
      </c>
      <c r="B51" s="348"/>
      <c r="C51" s="349"/>
      <c r="D51" s="173"/>
    </row>
    <row r="52" spans="1:4" ht="14.25" customHeight="1" thickBot="1">
      <c r="A52" s="347" t="s">
        <v>371</v>
      </c>
      <c r="B52" s="348"/>
      <c r="C52" s="349"/>
      <c r="D52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F5" sqref="F5"/>
    </sheetView>
  </sheetViews>
  <sheetFormatPr defaultColWidth="9.00390625" defaultRowHeight="12.75"/>
  <cols>
    <col min="1" max="1" width="6.625" style="345" customWidth="1"/>
    <col min="2" max="2" width="6.875" style="346" customWidth="1"/>
    <col min="3" max="3" width="72.00390625" style="346" customWidth="1"/>
    <col min="4" max="4" width="17.875" style="346" customWidth="1"/>
    <col min="5" max="5" width="14.375" style="4" customWidth="1"/>
    <col min="6" max="6" width="13.875" style="4" customWidth="1"/>
    <col min="7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659</v>
      </c>
    </row>
    <row r="2" spans="1:4" s="136" customFormat="1" ht="25.5" customHeight="1">
      <c r="A2" s="741" t="s">
        <v>366</v>
      </c>
      <c r="B2" s="742"/>
      <c r="C2" s="537" t="s">
        <v>399</v>
      </c>
      <c r="D2" s="584" t="s">
        <v>141</v>
      </c>
    </row>
    <row r="3" spans="1:4" s="136" customFormat="1" ht="16.5" thickBot="1">
      <c r="A3" s="308" t="s">
        <v>365</v>
      </c>
      <c r="B3" s="309"/>
      <c r="C3" s="538" t="s">
        <v>612</v>
      </c>
      <c r="D3" s="586" t="s">
        <v>404</v>
      </c>
    </row>
    <row r="4" spans="1:6" s="137" customFormat="1" ht="15.75" customHeight="1" thickBot="1">
      <c r="A4" s="310"/>
      <c r="B4" s="310"/>
      <c r="C4" s="310"/>
      <c r="D4" s="311" t="s">
        <v>130</v>
      </c>
      <c r="F4" s="137" t="s">
        <v>685</v>
      </c>
    </row>
    <row r="5" spans="1:6" ht="36.75" thickBot="1">
      <c r="A5" s="743" t="s">
        <v>367</v>
      </c>
      <c r="B5" s="744"/>
      <c r="C5" s="312" t="s">
        <v>131</v>
      </c>
      <c r="D5" s="313" t="s">
        <v>132</v>
      </c>
      <c r="E5" s="313" t="s">
        <v>681</v>
      </c>
      <c r="F5" s="313" t="s">
        <v>697</v>
      </c>
    </row>
    <row r="6" spans="1:6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  <c r="E6" s="274">
        <v>5</v>
      </c>
      <c r="F6" s="274">
        <v>6</v>
      </c>
    </row>
    <row r="7" spans="1:6" s="86" customFormat="1" ht="15.75" customHeight="1" thickBot="1">
      <c r="A7" s="314"/>
      <c r="B7" s="315"/>
      <c r="C7" s="315" t="s">
        <v>133</v>
      </c>
      <c r="D7" s="316"/>
      <c r="E7" s="316"/>
      <c r="F7" s="316"/>
    </row>
    <row r="8" spans="1:6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  <c r="E8" s="478">
        <f>SUM(E9:E16)</f>
        <v>0</v>
      </c>
      <c r="F8" s="478">
        <f>SUM(F9:F16)</f>
        <v>0</v>
      </c>
    </row>
    <row r="9" spans="1:6" s="138" customFormat="1" ht="12" customHeight="1">
      <c r="A9" s="321"/>
      <c r="B9" s="320" t="s">
        <v>195</v>
      </c>
      <c r="C9" s="12" t="s">
        <v>290</v>
      </c>
      <c r="D9" s="555"/>
      <c r="E9" s="555"/>
      <c r="F9" s="555"/>
    </row>
    <row r="10" spans="1:6" s="138" customFormat="1" ht="12" customHeight="1">
      <c r="A10" s="319"/>
      <c r="B10" s="320" t="s">
        <v>196</v>
      </c>
      <c r="C10" s="9" t="s">
        <v>291</v>
      </c>
      <c r="D10" s="476"/>
      <c r="E10" s="476"/>
      <c r="F10" s="476"/>
    </row>
    <row r="11" spans="1:6" s="138" customFormat="1" ht="12" customHeight="1">
      <c r="A11" s="319"/>
      <c r="B11" s="320" t="s">
        <v>197</v>
      </c>
      <c r="C11" s="9" t="s">
        <v>292</v>
      </c>
      <c r="D11" s="476"/>
      <c r="E11" s="476"/>
      <c r="F11" s="476"/>
    </row>
    <row r="12" spans="1:6" s="138" customFormat="1" ht="12" customHeight="1">
      <c r="A12" s="319"/>
      <c r="B12" s="320" t="s">
        <v>198</v>
      </c>
      <c r="C12" s="9" t="s">
        <v>293</v>
      </c>
      <c r="D12" s="476"/>
      <c r="E12" s="476"/>
      <c r="F12" s="476"/>
    </row>
    <row r="13" spans="1:6" s="138" customFormat="1" ht="12" customHeight="1">
      <c r="A13" s="319"/>
      <c r="B13" s="320" t="s">
        <v>248</v>
      </c>
      <c r="C13" s="8" t="s">
        <v>294</v>
      </c>
      <c r="D13" s="476"/>
      <c r="E13" s="476"/>
      <c r="F13" s="476"/>
    </row>
    <row r="14" spans="1:6" s="138" customFormat="1" ht="12" customHeight="1">
      <c r="A14" s="322"/>
      <c r="B14" s="320" t="s">
        <v>199</v>
      </c>
      <c r="C14" s="9" t="s">
        <v>295</v>
      </c>
      <c r="D14" s="556"/>
      <c r="E14" s="556"/>
      <c r="F14" s="556"/>
    </row>
    <row r="15" spans="1:6" s="139" customFormat="1" ht="12" customHeight="1">
      <c r="A15" s="319"/>
      <c r="B15" s="320" t="s">
        <v>200</v>
      </c>
      <c r="C15" s="9" t="s">
        <v>40</v>
      </c>
      <c r="D15" s="476"/>
      <c r="E15" s="476"/>
      <c r="F15" s="476"/>
    </row>
    <row r="16" spans="1:6" s="139" customFormat="1" ht="12" customHeight="1" thickBot="1">
      <c r="A16" s="323"/>
      <c r="B16" s="324" t="s">
        <v>210</v>
      </c>
      <c r="C16" s="8" t="s">
        <v>356</v>
      </c>
      <c r="D16" s="477"/>
      <c r="E16" s="477"/>
      <c r="F16" s="477"/>
    </row>
    <row r="17" spans="1:6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805</v>
      </c>
      <c r="E17" s="478">
        <f>SUM(E18:E21)</f>
        <v>405</v>
      </c>
      <c r="F17" s="478">
        <f>SUM(F18:F21)</f>
        <v>208</v>
      </c>
    </row>
    <row r="18" spans="1:6" s="139" customFormat="1" ht="12" customHeight="1">
      <c r="A18" s="319"/>
      <c r="B18" s="320" t="s">
        <v>201</v>
      </c>
      <c r="C18" s="11" t="s">
        <v>37</v>
      </c>
      <c r="D18" s="476">
        <v>805</v>
      </c>
      <c r="E18" s="476">
        <v>405</v>
      </c>
      <c r="F18" s="476">
        <v>208</v>
      </c>
    </row>
    <row r="19" spans="1:6" s="139" customFormat="1" ht="12" customHeight="1">
      <c r="A19" s="319"/>
      <c r="B19" s="320" t="s">
        <v>202</v>
      </c>
      <c r="C19" s="9" t="s">
        <v>38</v>
      </c>
      <c r="D19" s="476"/>
      <c r="E19" s="476"/>
      <c r="F19" s="476"/>
    </row>
    <row r="20" spans="1:6" s="139" customFormat="1" ht="12" customHeight="1">
      <c r="A20" s="319"/>
      <c r="B20" s="320" t="s">
        <v>203</v>
      </c>
      <c r="C20" s="9" t="s">
        <v>39</v>
      </c>
      <c r="D20" s="476"/>
      <c r="E20" s="476"/>
      <c r="F20" s="476"/>
    </row>
    <row r="21" spans="1:6" s="139" customFormat="1" ht="12" customHeight="1" thickBot="1">
      <c r="A21" s="319"/>
      <c r="B21" s="320" t="s">
        <v>204</v>
      </c>
      <c r="C21" s="9" t="s">
        <v>38</v>
      </c>
      <c r="D21" s="476"/>
      <c r="E21" s="476"/>
      <c r="F21" s="476"/>
    </row>
    <row r="22" spans="1:6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  <c r="E22" s="478">
        <f>+E23+E24</f>
        <v>0</v>
      </c>
      <c r="F22" s="478">
        <f>+F23+F24</f>
        <v>0</v>
      </c>
    </row>
    <row r="23" spans="1:6" s="139" customFormat="1" ht="12" customHeight="1">
      <c r="A23" s="528"/>
      <c r="B23" s="583" t="s">
        <v>175</v>
      </c>
      <c r="C23" s="195" t="s">
        <v>415</v>
      </c>
      <c r="D23" s="589"/>
      <c r="E23" s="589"/>
      <c r="F23" s="589"/>
    </row>
    <row r="24" spans="1:6" s="139" customFormat="1" ht="12" customHeight="1" thickBot="1">
      <c r="A24" s="581"/>
      <c r="B24" s="582" t="s">
        <v>176</v>
      </c>
      <c r="C24" s="196" t="s">
        <v>419</v>
      </c>
      <c r="D24" s="590"/>
      <c r="E24" s="590"/>
      <c r="F24" s="590"/>
    </row>
    <row r="25" spans="1:6" s="139" customFormat="1" ht="12" customHeight="1" thickBot="1">
      <c r="A25" s="280" t="s">
        <v>94</v>
      </c>
      <c r="B25" s="176"/>
      <c r="C25" s="176" t="s">
        <v>405</v>
      </c>
      <c r="D25" s="508"/>
      <c r="E25" s="508"/>
      <c r="F25" s="508"/>
    </row>
    <row r="26" spans="1:6" s="138" customFormat="1" ht="12" customHeight="1" thickBot="1">
      <c r="A26" s="280" t="s">
        <v>95</v>
      </c>
      <c r="B26" s="317"/>
      <c r="C26" s="176" t="s">
        <v>43</v>
      </c>
      <c r="D26" s="508">
        <v>359</v>
      </c>
      <c r="E26" s="508">
        <v>359</v>
      </c>
      <c r="F26" s="508"/>
    </row>
    <row r="27" spans="1:6" s="138" customFormat="1" ht="12" customHeight="1" thickBot="1">
      <c r="A27" s="272" t="s">
        <v>96</v>
      </c>
      <c r="B27" s="224"/>
      <c r="C27" s="176" t="s">
        <v>48</v>
      </c>
      <c r="D27" s="561">
        <f>+D8+D17+D22+D25+D26</f>
        <v>1164</v>
      </c>
      <c r="E27" s="561">
        <f>+E8+E17+E22+E25+E26</f>
        <v>764</v>
      </c>
      <c r="F27" s="561">
        <f>+F8+F17+F22+F25+F26</f>
        <v>208</v>
      </c>
    </row>
    <row r="28" spans="1:6" s="138" customFormat="1" ht="12" customHeight="1" thickBot="1">
      <c r="A28" s="578" t="s">
        <v>97</v>
      </c>
      <c r="B28" s="587"/>
      <c r="C28" s="580" t="s">
        <v>44</v>
      </c>
      <c r="D28" s="591">
        <f>+D29+D30</f>
        <v>0</v>
      </c>
      <c r="E28" s="591">
        <f>+E29+E30</f>
        <v>0</v>
      </c>
      <c r="F28" s="591">
        <f>+F29+F30</f>
        <v>0</v>
      </c>
    </row>
    <row r="29" spans="1:6" s="138" customFormat="1" ht="12" customHeight="1">
      <c r="A29" s="321"/>
      <c r="B29" s="222" t="s">
        <v>189</v>
      </c>
      <c r="C29" s="195" t="s">
        <v>524</v>
      </c>
      <c r="D29" s="589"/>
      <c r="E29" s="589"/>
      <c r="F29" s="589"/>
    </row>
    <row r="30" spans="1:6" s="139" customFormat="1" ht="12" customHeight="1" thickBot="1">
      <c r="A30" s="588"/>
      <c r="B30" s="223" t="s">
        <v>190</v>
      </c>
      <c r="C30" s="579" t="s">
        <v>45</v>
      </c>
      <c r="D30" s="124"/>
      <c r="E30" s="124"/>
      <c r="F30" s="124"/>
    </row>
    <row r="31" spans="1:6" s="139" customFormat="1" ht="12" customHeight="1" thickBot="1">
      <c r="A31" s="331" t="s">
        <v>98</v>
      </c>
      <c r="B31" s="576"/>
      <c r="C31" s="577" t="s">
        <v>46</v>
      </c>
      <c r="D31" s="559"/>
      <c r="E31" s="559"/>
      <c r="F31" s="559"/>
    </row>
    <row r="32" spans="1:6" s="139" customFormat="1" ht="15" customHeight="1" thickBot="1">
      <c r="A32" s="331" t="s">
        <v>99</v>
      </c>
      <c r="B32" s="332"/>
      <c r="C32" s="333" t="s">
        <v>47</v>
      </c>
      <c r="D32" s="565">
        <f>+D27+D28+D31</f>
        <v>1164</v>
      </c>
      <c r="E32" s="565">
        <f>+E27+E28+E31</f>
        <v>764</v>
      </c>
      <c r="F32" s="565">
        <f>+F27+F28+F31</f>
        <v>208</v>
      </c>
    </row>
    <row r="33" spans="1:6" s="139" customFormat="1" ht="15" customHeight="1">
      <c r="A33" s="334"/>
      <c r="B33" s="334"/>
      <c r="C33" s="335"/>
      <c r="D33" s="563"/>
      <c r="E33" s="563"/>
      <c r="F33" s="563"/>
    </row>
    <row r="34" spans="1:6" ht="13.5" thickBot="1">
      <c r="A34" s="336"/>
      <c r="B34" s="337"/>
      <c r="C34" s="337"/>
      <c r="D34" s="564"/>
      <c r="E34" s="564"/>
      <c r="F34" s="564"/>
    </row>
    <row r="35" spans="1:6" s="86" customFormat="1" ht="16.5" customHeight="1" thickBot="1">
      <c r="A35" s="338"/>
      <c r="B35" s="339"/>
      <c r="C35" s="340" t="s">
        <v>137</v>
      </c>
      <c r="D35" s="565"/>
      <c r="E35" s="565"/>
      <c r="F35" s="565"/>
    </row>
    <row r="36" spans="1:6" s="140" customFormat="1" ht="12" customHeight="1" thickBot="1">
      <c r="A36" s="280" t="s">
        <v>91</v>
      </c>
      <c r="B36" s="24"/>
      <c r="C36" s="176" t="s">
        <v>35</v>
      </c>
      <c r="D36" s="478">
        <f>SUM(D37:D41)</f>
        <v>1164</v>
      </c>
      <c r="E36" s="478">
        <f>SUM(E37:E41)</f>
        <v>764</v>
      </c>
      <c r="F36" s="478">
        <f>SUM(F37:F41)</f>
        <v>208</v>
      </c>
    </row>
    <row r="37" spans="1:6" ht="12" customHeight="1">
      <c r="A37" s="341"/>
      <c r="B37" s="221" t="s">
        <v>195</v>
      </c>
      <c r="C37" s="11" t="s">
        <v>122</v>
      </c>
      <c r="D37" s="117">
        <v>906</v>
      </c>
      <c r="E37" s="117">
        <v>651</v>
      </c>
      <c r="F37" s="117">
        <v>124</v>
      </c>
    </row>
    <row r="38" spans="1:6" ht="12" customHeight="1">
      <c r="A38" s="342"/>
      <c r="B38" s="204" t="s">
        <v>196</v>
      </c>
      <c r="C38" s="9" t="s">
        <v>323</v>
      </c>
      <c r="D38" s="120">
        <v>245</v>
      </c>
      <c r="E38" s="120">
        <v>100</v>
      </c>
      <c r="F38" s="120">
        <v>33</v>
      </c>
    </row>
    <row r="39" spans="1:6" ht="12" customHeight="1">
      <c r="A39" s="342"/>
      <c r="B39" s="204" t="s">
        <v>197</v>
      </c>
      <c r="C39" s="9" t="s">
        <v>238</v>
      </c>
      <c r="D39" s="120">
        <v>13</v>
      </c>
      <c r="E39" s="120">
        <v>13</v>
      </c>
      <c r="F39" s="120">
        <v>51</v>
      </c>
    </row>
    <row r="40" spans="1:6" ht="12" customHeight="1">
      <c r="A40" s="342"/>
      <c r="B40" s="204" t="s">
        <v>198</v>
      </c>
      <c r="C40" s="9" t="s">
        <v>324</v>
      </c>
      <c r="D40" s="120"/>
      <c r="E40" s="120"/>
      <c r="F40" s="120"/>
    </row>
    <row r="41" spans="1:6" ht="12" customHeight="1" thickBot="1">
      <c r="A41" s="342"/>
      <c r="B41" s="204" t="s">
        <v>209</v>
      </c>
      <c r="C41" s="9" t="s">
        <v>325</v>
      </c>
      <c r="D41" s="120"/>
      <c r="E41" s="120"/>
      <c r="F41" s="120"/>
    </row>
    <row r="42" spans="1:6" ht="12" customHeight="1" thickBot="1">
      <c r="A42" s="280" t="s">
        <v>92</v>
      </c>
      <c r="B42" s="24"/>
      <c r="C42" s="176" t="s">
        <v>52</v>
      </c>
      <c r="D42" s="478">
        <f>SUM(D43:D46)</f>
        <v>0</v>
      </c>
      <c r="E42" s="478">
        <f>SUM(E43:E46)</f>
        <v>0</v>
      </c>
      <c r="F42" s="478">
        <f>SUM(F43:F46)</f>
        <v>0</v>
      </c>
    </row>
    <row r="43" spans="1:6" s="140" customFormat="1" ht="12" customHeight="1">
      <c r="A43" s="341"/>
      <c r="B43" s="221" t="s">
        <v>201</v>
      </c>
      <c r="C43" s="11" t="s">
        <v>448</v>
      </c>
      <c r="D43" s="117"/>
      <c r="E43" s="117"/>
      <c r="F43" s="117"/>
    </row>
    <row r="44" spans="1:6" ht="12" customHeight="1">
      <c r="A44" s="342"/>
      <c r="B44" s="204" t="s">
        <v>202</v>
      </c>
      <c r="C44" s="9" t="s">
        <v>327</v>
      </c>
      <c r="D44" s="120"/>
      <c r="E44" s="120"/>
      <c r="F44" s="120"/>
    </row>
    <row r="45" spans="1:6" ht="12" customHeight="1">
      <c r="A45" s="342"/>
      <c r="B45" s="204" t="s">
        <v>205</v>
      </c>
      <c r="C45" s="9" t="s">
        <v>138</v>
      </c>
      <c r="D45" s="120"/>
      <c r="E45" s="120"/>
      <c r="F45" s="120"/>
    </row>
    <row r="46" spans="1:6" ht="12" customHeight="1" thickBot="1">
      <c r="A46" s="342"/>
      <c r="B46" s="204" t="s">
        <v>216</v>
      </c>
      <c r="C46" s="9" t="s">
        <v>49</v>
      </c>
      <c r="D46" s="120"/>
      <c r="E46" s="120"/>
      <c r="F46" s="120"/>
    </row>
    <row r="47" spans="1:6" ht="12" customHeight="1" thickBot="1">
      <c r="A47" s="280" t="s">
        <v>93</v>
      </c>
      <c r="B47" s="24"/>
      <c r="C47" s="24" t="s">
        <v>50</v>
      </c>
      <c r="D47" s="508"/>
      <c r="E47" s="508"/>
      <c r="F47" s="508"/>
    </row>
    <row r="48" spans="1:6" s="139" customFormat="1" ht="12" customHeight="1" thickBot="1">
      <c r="A48" s="331" t="s">
        <v>94</v>
      </c>
      <c r="B48" s="576"/>
      <c r="C48" s="577" t="s">
        <v>53</v>
      </c>
      <c r="D48" s="559"/>
      <c r="E48" s="559"/>
      <c r="F48" s="559"/>
    </row>
    <row r="49" spans="1:6" ht="15" customHeight="1" thickBot="1">
      <c r="A49" s="280" t="s">
        <v>95</v>
      </c>
      <c r="B49" s="328"/>
      <c r="C49" s="344" t="s">
        <v>51</v>
      </c>
      <c r="D49" s="572">
        <f>+D36+D42+D47+D48</f>
        <v>1164</v>
      </c>
      <c r="E49" s="572">
        <f>+E36+E42+E47+E48</f>
        <v>764</v>
      </c>
      <c r="F49" s="572">
        <f>+F36+F42+F47+F48</f>
        <v>208</v>
      </c>
    </row>
    <row r="50" spans="4:6" ht="13.5" thickBot="1">
      <c r="D50" s="573"/>
      <c r="E50" s="573"/>
      <c r="F50" s="573"/>
    </row>
    <row r="51" spans="1:6" ht="15" customHeight="1" thickBot="1">
      <c r="A51" s="347" t="s">
        <v>370</v>
      </c>
      <c r="B51" s="348"/>
      <c r="C51" s="349"/>
      <c r="D51" s="173"/>
      <c r="E51" s="173"/>
      <c r="F51" s="173"/>
    </row>
    <row r="52" spans="1:6" ht="14.25" customHeight="1" thickBot="1">
      <c r="A52" s="347" t="s">
        <v>371</v>
      </c>
      <c r="B52" s="348"/>
      <c r="C52" s="349"/>
      <c r="D52" s="173">
        <v>1</v>
      </c>
      <c r="E52" s="173">
        <v>1</v>
      </c>
      <c r="F52" s="173">
        <v>2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6">
      <selection activeCell="D10" sqref="D10:D50"/>
    </sheetView>
  </sheetViews>
  <sheetFormatPr defaultColWidth="9.00390625" defaultRowHeight="12.75"/>
  <cols>
    <col min="1" max="1" width="9.625" style="345" customWidth="1"/>
    <col min="2" max="2" width="9.625" style="346" customWidth="1"/>
    <col min="3" max="3" width="72.00390625" style="346" customWidth="1"/>
    <col min="4" max="4" width="25.00390625" style="346" customWidth="1"/>
    <col min="5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36</v>
      </c>
    </row>
    <row r="2" spans="1:4" s="136" customFormat="1" ht="25.5" customHeight="1">
      <c r="A2" s="741" t="s">
        <v>366</v>
      </c>
      <c r="B2" s="742"/>
      <c r="C2" s="537" t="s">
        <v>374</v>
      </c>
      <c r="D2" s="584" t="s">
        <v>141</v>
      </c>
    </row>
    <row r="3" spans="1:4" s="136" customFormat="1" ht="16.5" thickBot="1">
      <c r="A3" s="308" t="s">
        <v>365</v>
      </c>
      <c r="B3" s="309"/>
      <c r="C3" s="538" t="s">
        <v>613</v>
      </c>
      <c r="D3" s="586" t="s">
        <v>404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/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/>
    </row>
    <row r="23" spans="1:4" s="139" customFormat="1" ht="12" customHeight="1">
      <c r="A23" s="528"/>
      <c r="B23" s="583" t="s">
        <v>175</v>
      </c>
      <c r="C23" s="195" t="s">
        <v>415</v>
      </c>
      <c r="D23" s="589"/>
    </row>
    <row r="24" spans="1:4" s="139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9" customFormat="1" ht="12" customHeight="1" thickBot="1">
      <c r="A25" s="280" t="s">
        <v>94</v>
      </c>
      <c r="B25" s="176"/>
      <c r="C25" s="176" t="s">
        <v>405</v>
      </c>
      <c r="D25" s="508"/>
    </row>
    <row r="26" spans="1:4" s="138" customFormat="1" ht="12" customHeight="1" thickBot="1">
      <c r="A26" s="280" t="s">
        <v>95</v>
      </c>
      <c r="B26" s="317"/>
      <c r="C26" s="176" t="s">
        <v>43</v>
      </c>
      <c r="D26" s="508"/>
    </row>
    <row r="27" spans="1:4" s="138" customFormat="1" ht="12" customHeight="1" thickBot="1">
      <c r="A27" s="272" t="s">
        <v>96</v>
      </c>
      <c r="B27" s="224"/>
      <c r="C27" s="176" t="s">
        <v>48</v>
      </c>
      <c r="D27" s="561"/>
    </row>
    <row r="28" spans="1:4" s="138" customFormat="1" ht="12" customHeight="1" thickBot="1">
      <c r="A28" s="578" t="s">
        <v>97</v>
      </c>
      <c r="B28" s="587"/>
      <c r="C28" s="580" t="s">
        <v>44</v>
      </c>
      <c r="D28" s="591"/>
    </row>
    <row r="29" spans="1:4" s="138" customFormat="1" ht="12" customHeight="1">
      <c r="A29" s="321"/>
      <c r="B29" s="222" t="s">
        <v>189</v>
      </c>
      <c r="C29" s="195" t="s">
        <v>524</v>
      </c>
      <c r="D29" s="589"/>
    </row>
    <row r="30" spans="1:4" s="139" customFormat="1" ht="12" customHeight="1" thickBot="1">
      <c r="A30" s="588"/>
      <c r="B30" s="223" t="s">
        <v>190</v>
      </c>
      <c r="C30" s="579" t="s">
        <v>45</v>
      </c>
      <c r="D30" s="124"/>
    </row>
    <row r="31" spans="1:4" s="139" customFormat="1" ht="12" customHeight="1" thickBot="1">
      <c r="A31" s="331" t="s">
        <v>98</v>
      </c>
      <c r="B31" s="576"/>
      <c r="C31" s="577" t="s">
        <v>46</v>
      </c>
      <c r="D31" s="559"/>
    </row>
    <row r="32" spans="1:4" s="139" customFormat="1" ht="15" customHeight="1" thickBot="1">
      <c r="A32" s="331" t="s">
        <v>99</v>
      </c>
      <c r="B32" s="332"/>
      <c r="C32" s="333" t="s">
        <v>47</v>
      </c>
      <c r="D32" s="565"/>
    </row>
    <row r="33" spans="1:4" s="139" customFormat="1" ht="15" customHeight="1">
      <c r="A33" s="334"/>
      <c r="B33" s="334"/>
      <c r="C33" s="335"/>
      <c r="D33" s="563"/>
    </row>
    <row r="34" spans="1:4" ht="13.5" thickBot="1">
      <c r="A34" s="336"/>
      <c r="B34" s="337"/>
      <c r="C34" s="337"/>
      <c r="D34" s="564"/>
    </row>
    <row r="35" spans="1:4" s="86" customFormat="1" ht="16.5" customHeight="1" thickBot="1">
      <c r="A35" s="338"/>
      <c r="B35" s="339"/>
      <c r="C35" s="340" t="s">
        <v>137</v>
      </c>
      <c r="D35" s="565"/>
    </row>
    <row r="36" spans="1:4" s="140" customFormat="1" ht="12" customHeight="1" thickBot="1">
      <c r="A36" s="280" t="s">
        <v>91</v>
      </c>
      <c r="B36" s="24"/>
      <c r="C36" s="176" t="s">
        <v>35</v>
      </c>
      <c r="D36" s="478"/>
    </row>
    <row r="37" spans="1:4" ht="12" customHeight="1">
      <c r="A37" s="341"/>
      <c r="B37" s="221" t="s">
        <v>195</v>
      </c>
      <c r="C37" s="11" t="s">
        <v>122</v>
      </c>
      <c r="D37" s="117"/>
    </row>
    <row r="38" spans="1:4" ht="12" customHeight="1">
      <c r="A38" s="342"/>
      <c r="B38" s="204" t="s">
        <v>196</v>
      </c>
      <c r="C38" s="9" t="s">
        <v>323</v>
      </c>
      <c r="D38" s="120"/>
    </row>
    <row r="39" spans="1:4" ht="12" customHeight="1">
      <c r="A39" s="342"/>
      <c r="B39" s="204" t="s">
        <v>197</v>
      </c>
      <c r="C39" s="9" t="s">
        <v>238</v>
      </c>
      <c r="D39" s="120"/>
    </row>
    <row r="40" spans="1:4" ht="12" customHeight="1">
      <c r="A40" s="342"/>
      <c r="B40" s="204" t="s">
        <v>198</v>
      </c>
      <c r="C40" s="9" t="s">
        <v>324</v>
      </c>
      <c r="D40" s="120"/>
    </row>
    <row r="41" spans="1:4" ht="12" customHeight="1" thickBot="1">
      <c r="A41" s="342"/>
      <c r="B41" s="204" t="s">
        <v>209</v>
      </c>
      <c r="C41" s="9" t="s">
        <v>325</v>
      </c>
      <c r="D41" s="120"/>
    </row>
    <row r="42" spans="1:4" ht="12" customHeight="1" thickBot="1">
      <c r="A42" s="280" t="s">
        <v>92</v>
      </c>
      <c r="B42" s="24"/>
      <c r="C42" s="176" t="s">
        <v>52</v>
      </c>
      <c r="D42" s="478"/>
    </row>
    <row r="43" spans="1:4" s="140" customFormat="1" ht="12" customHeight="1">
      <c r="A43" s="341"/>
      <c r="B43" s="221" t="s">
        <v>201</v>
      </c>
      <c r="C43" s="11" t="s">
        <v>448</v>
      </c>
      <c r="D43" s="117"/>
    </row>
    <row r="44" spans="1:4" ht="12" customHeight="1">
      <c r="A44" s="342"/>
      <c r="B44" s="204" t="s">
        <v>202</v>
      </c>
      <c r="C44" s="9" t="s">
        <v>327</v>
      </c>
      <c r="D44" s="120"/>
    </row>
    <row r="45" spans="1:4" ht="12" customHeight="1">
      <c r="A45" s="342"/>
      <c r="B45" s="204" t="s">
        <v>205</v>
      </c>
      <c r="C45" s="9" t="s">
        <v>138</v>
      </c>
      <c r="D45" s="120"/>
    </row>
    <row r="46" spans="1:4" ht="12" customHeight="1" thickBot="1">
      <c r="A46" s="342"/>
      <c r="B46" s="204" t="s">
        <v>216</v>
      </c>
      <c r="C46" s="9" t="s">
        <v>49</v>
      </c>
      <c r="D46" s="120"/>
    </row>
    <row r="47" spans="1:4" ht="12" customHeight="1" thickBot="1">
      <c r="A47" s="280" t="s">
        <v>93</v>
      </c>
      <c r="B47" s="24"/>
      <c r="C47" s="24" t="s">
        <v>50</v>
      </c>
      <c r="D47" s="508"/>
    </row>
    <row r="48" spans="1:4" s="139" customFormat="1" ht="12" customHeight="1" thickBot="1">
      <c r="A48" s="331" t="s">
        <v>94</v>
      </c>
      <c r="B48" s="576"/>
      <c r="C48" s="577" t="s">
        <v>53</v>
      </c>
      <c r="D48" s="559"/>
    </row>
    <row r="49" spans="1:4" ht="15" customHeight="1" thickBot="1">
      <c r="A49" s="280" t="s">
        <v>95</v>
      </c>
      <c r="B49" s="328"/>
      <c r="C49" s="344" t="s">
        <v>51</v>
      </c>
      <c r="D49" s="572"/>
    </row>
    <row r="50" ht="13.5" thickBot="1">
      <c r="D50" s="573"/>
    </row>
    <row r="51" spans="1:4" ht="15" customHeight="1" thickBot="1">
      <c r="A51" s="347" t="s">
        <v>370</v>
      </c>
      <c r="B51" s="348"/>
      <c r="C51" s="349"/>
      <c r="D51" s="173"/>
    </row>
    <row r="52" spans="1:4" ht="14.25" customHeight="1" thickBot="1">
      <c r="A52" s="347" t="s">
        <v>371</v>
      </c>
      <c r="B52" s="348"/>
      <c r="C52" s="349"/>
      <c r="D52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F5" sqref="F5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875" style="4" customWidth="1"/>
    <col min="4" max="4" width="14.00390625" style="4" customWidth="1"/>
    <col min="5" max="5" width="13.375" style="4" customWidth="1"/>
    <col min="6" max="6" width="12.375" style="4" customWidth="1"/>
    <col min="7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660</v>
      </c>
    </row>
    <row r="2" spans="1:4" s="136" customFormat="1" ht="25.5" customHeight="1">
      <c r="A2" s="741" t="s">
        <v>366</v>
      </c>
      <c r="B2" s="742"/>
      <c r="C2" s="350" t="s">
        <v>399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614</v>
      </c>
      <c r="D3" s="357" t="s">
        <v>141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6" ht="60.75" thickBot="1">
      <c r="A5" s="743" t="s">
        <v>367</v>
      </c>
      <c r="B5" s="744"/>
      <c r="C5" s="312" t="s">
        <v>131</v>
      </c>
      <c r="D5" s="313" t="s">
        <v>132</v>
      </c>
      <c r="E5" s="313" t="s">
        <v>682</v>
      </c>
      <c r="F5" s="313" t="s">
        <v>698</v>
      </c>
    </row>
    <row r="6" spans="1:6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  <c r="E6" s="274">
        <v>5</v>
      </c>
      <c r="F6" s="274">
        <v>6</v>
      </c>
    </row>
    <row r="7" spans="1:6" s="86" customFormat="1" ht="15.75" customHeight="1" thickBot="1">
      <c r="A7" s="314"/>
      <c r="B7" s="315"/>
      <c r="C7" s="315" t="s">
        <v>133</v>
      </c>
      <c r="D7" s="316"/>
      <c r="E7" s="316"/>
      <c r="F7" s="316"/>
    </row>
    <row r="8" spans="1:6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  <c r="E8" s="478">
        <f>SUM(E9:E16)</f>
        <v>0</v>
      </c>
      <c r="F8" s="478">
        <f>SUM(F9:F16)</f>
        <v>0</v>
      </c>
    </row>
    <row r="9" spans="1:6" s="138" customFormat="1" ht="12" customHeight="1">
      <c r="A9" s="321"/>
      <c r="B9" s="320" t="s">
        <v>195</v>
      </c>
      <c r="C9" s="12" t="s">
        <v>290</v>
      </c>
      <c r="D9" s="555"/>
      <c r="E9" s="555"/>
      <c r="F9" s="555"/>
    </row>
    <row r="10" spans="1:6" s="138" customFormat="1" ht="12" customHeight="1">
      <c r="A10" s="319"/>
      <c r="B10" s="320" t="s">
        <v>196</v>
      </c>
      <c r="C10" s="9" t="s">
        <v>291</v>
      </c>
      <c r="D10" s="476"/>
      <c r="E10" s="476"/>
      <c r="F10" s="476"/>
    </row>
    <row r="11" spans="1:6" s="138" customFormat="1" ht="12" customHeight="1">
      <c r="A11" s="319"/>
      <c r="B11" s="320" t="s">
        <v>197</v>
      </c>
      <c r="C11" s="9" t="s">
        <v>292</v>
      </c>
      <c r="D11" s="476"/>
      <c r="E11" s="476"/>
      <c r="F11" s="476"/>
    </row>
    <row r="12" spans="1:6" s="138" customFormat="1" ht="12" customHeight="1">
      <c r="A12" s="319"/>
      <c r="B12" s="320" t="s">
        <v>198</v>
      </c>
      <c r="C12" s="9" t="s">
        <v>293</v>
      </c>
      <c r="D12" s="476"/>
      <c r="E12" s="476"/>
      <c r="F12" s="476"/>
    </row>
    <row r="13" spans="1:6" s="138" customFormat="1" ht="12" customHeight="1">
      <c r="A13" s="319"/>
      <c r="B13" s="320" t="s">
        <v>248</v>
      </c>
      <c r="C13" s="8" t="s">
        <v>294</v>
      </c>
      <c r="D13" s="476"/>
      <c r="E13" s="476"/>
      <c r="F13" s="476"/>
    </row>
    <row r="14" spans="1:6" s="138" customFormat="1" ht="12" customHeight="1">
      <c r="A14" s="322"/>
      <c r="B14" s="320" t="s">
        <v>199</v>
      </c>
      <c r="C14" s="9" t="s">
        <v>295</v>
      </c>
      <c r="D14" s="556"/>
      <c r="E14" s="556"/>
      <c r="F14" s="556"/>
    </row>
    <row r="15" spans="1:6" s="139" customFormat="1" ht="12" customHeight="1">
      <c r="A15" s="319"/>
      <c r="B15" s="320" t="s">
        <v>200</v>
      </c>
      <c r="C15" s="9" t="s">
        <v>40</v>
      </c>
      <c r="D15" s="476"/>
      <c r="E15" s="476"/>
      <c r="F15" s="476"/>
    </row>
    <row r="16" spans="1:6" s="139" customFormat="1" ht="12" customHeight="1" thickBot="1">
      <c r="A16" s="323"/>
      <c r="B16" s="324" t="s">
        <v>210</v>
      </c>
      <c r="C16" s="8" t="s">
        <v>356</v>
      </c>
      <c r="D16" s="477"/>
      <c r="E16" s="477"/>
      <c r="F16" s="477"/>
    </row>
    <row r="17" spans="1:6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  <c r="E17" s="478">
        <f>SUM(E18:E21)</f>
        <v>0</v>
      </c>
      <c r="F17" s="478">
        <f>SUM(F18:F21)</f>
        <v>0</v>
      </c>
    </row>
    <row r="18" spans="1:6" s="139" customFormat="1" ht="12" customHeight="1">
      <c r="A18" s="319"/>
      <c r="B18" s="320" t="s">
        <v>201</v>
      </c>
      <c r="C18" s="11" t="s">
        <v>37</v>
      </c>
      <c r="D18" s="476"/>
      <c r="E18" s="476"/>
      <c r="F18" s="476"/>
    </row>
    <row r="19" spans="1:6" s="139" customFormat="1" ht="12" customHeight="1">
      <c r="A19" s="319"/>
      <c r="B19" s="320" t="s">
        <v>202</v>
      </c>
      <c r="C19" s="9" t="s">
        <v>38</v>
      </c>
      <c r="D19" s="476"/>
      <c r="E19" s="476"/>
      <c r="F19" s="476"/>
    </row>
    <row r="20" spans="1:6" s="139" customFormat="1" ht="12" customHeight="1">
      <c r="A20" s="319"/>
      <c r="B20" s="320" t="s">
        <v>203</v>
      </c>
      <c r="C20" s="9" t="s">
        <v>39</v>
      </c>
      <c r="D20" s="476"/>
      <c r="E20" s="476"/>
      <c r="F20" s="476"/>
    </row>
    <row r="21" spans="1:6" s="139" customFormat="1" ht="12" customHeight="1" thickBot="1">
      <c r="A21" s="319"/>
      <c r="B21" s="320" t="s">
        <v>204</v>
      </c>
      <c r="C21" s="9" t="s">
        <v>38</v>
      </c>
      <c r="D21" s="476"/>
      <c r="E21" s="476"/>
      <c r="F21" s="476"/>
    </row>
    <row r="22" spans="1:6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  <c r="E22" s="478">
        <f>+E23+E24</f>
        <v>0</v>
      </c>
      <c r="F22" s="478">
        <f>+F23+F24</f>
        <v>0</v>
      </c>
    </row>
    <row r="23" spans="1:6" s="138" customFormat="1" ht="12" customHeight="1">
      <c r="A23" s="528"/>
      <c r="B23" s="583" t="s">
        <v>175</v>
      </c>
      <c r="C23" s="195" t="s">
        <v>415</v>
      </c>
      <c r="D23" s="589"/>
      <c r="E23" s="589"/>
      <c r="F23" s="589"/>
    </row>
    <row r="24" spans="1:6" s="138" customFormat="1" ht="12" customHeight="1" thickBot="1">
      <c r="A24" s="581"/>
      <c r="B24" s="582" t="s">
        <v>176</v>
      </c>
      <c r="C24" s="196" t="s">
        <v>419</v>
      </c>
      <c r="D24" s="590"/>
      <c r="E24" s="590"/>
      <c r="F24" s="590"/>
    </row>
    <row r="25" spans="1:6" s="138" customFormat="1" ht="12" customHeight="1" thickBot="1">
      <c r="A25" s="280" t="s">
        <v>94</v>
      </c>
      <c r="B25" s="317"/>
      <c r="C25" s="176" t="s">
        <v>60</v>
      </c>
      <c r="D25" s="508">
        <v>2533</v>
      </c>
      <c r="E25" s="508">
        <v>2714</v>
      </c>
      <c r="F25" s="508">
        <v>2750</v>
      </c>
    </row>
    <row r="26" spans="1:6" s="138" customFormat="1" ht="12" customHeight="1" thickBot="1">
      <c r="A26" s="272" t="s">
        <v>95</v>
      </c>
      <c r="B26" s="224"/>
      <c r="C26" s="176" t="s">
        <v>54</v>
      </c>
      <c r="D26" s="561">
        <v>2533</v>
      </c>
      <c r="E26" s="561">
        <v>2714</v>
      </c>
      <c r="F26" s="561">
        <v>2750</v>
      </c>
    </row>
    <row r="27" spans="1:6" s="139" customFormat="1" ht="12" customHeight="1" thickBot="1">
      <c r="A27" s="578" t="s">
        <v>96</v>
      </c>
      <c r="B27" s="587"/>
      <c r="C27" s="580" t="s">
        <v>58</v>
      </c>
      <c r="D27" s="591"/>
      <c r="E27" s="591"/>
      <c r="F27" s="591"/>
    </row>
    <row r="28" spans="1:6" s="139" customFormat="1" ht="15" customHeight="1">
      <c r="A28" s="321"/>
      <c r="B28" s="222" t="s">
        <v>182</v>
      </c>
      <c r="C28" s="195" t="s">
        <v>524</v>
      </c>
      <c r="D28" s="589"/>
      <c r="E28" s="589"/>
      <c r="F28" s="589"/>
    </row>
    <row r="29" spans="1:6" s="139" customFormat="1" ht="15" customHeight="1" thickBot="1">
      <c r="A29" s="588"/>
      <c r="B29" s="223" t="s">
        <v>183</v>
      </c>
      <c r="C29" s="579" t="s">
        <v>45</v>
      </c>
      <c r="D29" s="124"/>
      <c r="E29" s="124"/>
      <c r="F29" s="124"/>
    </row>
    <row r="30" spans="1:6" ht="13.5" thickBot="1">
      <c r="A30" s="331" t="s">
        <v>97</v>
      </c>
      <c r="B30" s="576"/>
      <c r="C30" s="577" t="s">
        <v>59</v>
      </c>
      <c r="D30" s="559"/>
      <c r="E30" s="559"/>
      <c r="F30" s="559"/>
    </row>
    <row r="31" spans="1:6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2533</v>
      </c>
      <c r="E31" s="565">
        <f>+E26+E27+E30</f>
        <v>2714</v>
      </c>
      <c r="F31" s="565">
        <f>+F26+F27+F30</f>
        <v>2750</v>
      </c>
    </row>
    <row r="32" spans="1:6" s="140" customFormat="1" ht="12" customHeight="1">
      <c r="A32" s="334"/>
      <c r="B32" s="334"/>
      <c r="C32" s="335"/>
      <c r="D32" s="563"/>
      <c r="E32" s="563"/>
      <c r="F32" s="563"/>
    </row>
    <row r="33" spans="1:6" ht="12" customHeight="1" thickBot="1">
      <c r="A33" s="336"/>
      <c r="B33" s="337"/>
      <c r="C33" s="337"/>
      <c r="D33" s="564"/>
      <c r="E33" s="564"/>
      <c r="F33" s="564"/>
    </row>
    <row r="34" spans="1:6" ht="12" customHeight="1" thickBot="1">
      <c r="A34" s="338"/>
      <c r="B34" s="339"/>
      <c r="C34" s="340" t="s">
        <v>137</v>
      </c>
      <c r="D34" s="565"/>
      <c r="E34" s="565"/>
      <c r="F34" s="565"/>
    </row>
    <row r="35" spans="1:6" ht="12" customHeight="1" thickBot="1">
      <c r="A35" s="280" t="s">
        <v>91</v>
      </c>
      <c r="B35" s="24"/>
      <c r="C35" s="176" t="s">
        <v>35</v>
      </c>
      <c r="D35" s="478">
        <f>SUM(D36:D40)</f>
        <v>2533</v>
      </c>
      <c r="E35" s="478">
        <f>SUM(E36:E40)</f>
        <v>2714</v>
      </c>
      <c r="F35" s="478">
        <f>SUM(F36:F40)</f>
        <v>2750</v>
      </c>
    </row>
    <row r="36" spans="1:6" ht="12" customHeight="1">
      <c r="A36" s="341"/>
      <c r="B36" s="221" t="s">
        <v>195</v>
      </c>
      <c r="C36" s="11" t="s">
        <v>122</v>
      </c>
      <c r="D36" s="117">
        <v>1370</v>
      </c>
      <c r="E36" s="117">
        <v>1512</v>
      </c>
      <c r="F36" s="117">
        <v>1540</v>
      </c>
    </row>
    <row r="37" spans="1:6" ht="12" customHeight="1">
      <c r="A37" s="342"/>
      <c r="B37" s="204" t="s">
        <v>196</v>
      </c>
      <c r="C37" s="9" t="s">
        <v>323</v>
      </c>
      <c r="D37" s="120">
        <v>370</v>
      </c>
      <c r="E37" s="120">
        <v>409</v>
      </c>
      <c r="F37" s="120">
        <v>417</v>
      </c>
    </row>
    <row r="38" spans="1:6" ht="12" customHeight="1">
      <c r="A38" s="342"/>
      <c r="B38" s="204" t="s">
        <v>197</v>
      </c>
      <c r="C38" s="9" t="s">
        <v>238</v>
      </c>
      <c r="D38" s="120">
        <v>783</v>
      </c>
      <c r="E38" s="120">
        <v>783</v>
      </c>
      <c r="F38" s="120">
        <v>783</v>
      </c>
    </row>
    <row r="39" spans="1:6" s="140" customFormat="1" ht="12" customHeight="1">
      <c r="A39" s="342"/>
      <c r="B39" s="204" t="s">
        <v>198</v>
      </c>
      <c r="C39" s="9" t="s">
        <v>324</v>
      </c>
      <c r="D39" s="120"/>
      <c r="E39" s="120"/>
      <c r="F39" s="120"/>
    </row>
    <row r="40" spans="1:6" ht="12" customHeight="1" thickBot="1">
      <c r="A40" s="342"/>
      <c r="B40" s="204" t="s">
        <v>209</v>
      </c>
      <c r="C40" s="9" t="s">
        <v>325</v>
      </c>
      <c r="D40" s="120">
        <v>10</v>
      </c>
      <c r="E40" s="120">
        <v>10</v>
      </c>
      <c r="F40" s="120">
        <v>10</v>
      </c>
    </row>
    <row r="41" spans="1:6" ht="12" customHeight="1" thickBot="1">
      <c r="A41" s="280" t="s">
        <v>92</v>
      </c>
      <c r="B41" s="24"/>
      <c r="C41" s="176" t="s">
        <v>52</v>
      </c>
      <c r="D41" s="478">
        <f>SUM(D42:D45)</f>
        <v>0</v>
      </c>
      <c r="E41" s="478">
        <f>SUM(E42:E45)</f>
        <v>0</v>
      </c>
      <c r="F41" s="478">
        <f>SUM(F42:F45)</f>
        <v>0</v>
      </c>
    </row>
    <row r="42" spans="1:6" ht="12" customHeight="1">
      <c r="A42" s="341"/>
      <c r="B42" s="221" t="s">
        <v>201</v>
      </c>
      <c r="C42" s="11" t="s">
        <v>448</v>
      </c>
      <c r="D42" s="117"/>
      <c r="E42" s="117"/>
      <c r="F42" s="117"/>
    </row>
    <row r="43" spans="1:6" ht="12" customHeight="1">
      <c r="A43" s="342"/>
      <c r="B43" s="204" t="s">
        <v>202</v>
      </c>
      <c r="C43" s="9" t="s">
        <v>327</v>
      </c>
      <c r="D43" s="120"/>
      <c r="E43" s="120"/>
      <c r="F43" s="120"/>
    </row>
    <row r="44" spans="1:6" ht="15" customHeight="1">
      <c r="A44" s="342"/>
      <c r="B44" s="204" t="s">
        <v>205</v>
      </c>
      <c r="C44" s="9" t="s">
        <v>138</v>
      </c>
      <c r="D44" s="120"/>
      <c r="E44" s="120"/>
      <c r="F44" s="120"/>
    </row>
    <row r="45" spans="1:6" ht="13.5" thickBot="1">
      <c r="A45" s="342"/>
      <c r="B45" s="204" t="s">
        <v>216</v>
      </c>
      <c r="C45" s="9" t="s">
        <v>49</v>
      </c>
      <c r="D45" s="120"/>
      <c r="E45" s="120"/>
      <c r="F45" s="120"/>
    </row>
    <row r="46" spans="1:6" ht="15" customHeight="1" thickBot="1">
      <c r="A46" s="280" t="s">
        <v>93</v>
      </c>
      <c r="B46" s="24"/>
      <c r="C46" s="24" t="s">
        <v>50</v>
      </c>
      <c r="D46" s="508"/>
      <c r="E46" s="508"/>
      <c r="F46" s="508"/>
    </row>
    <row r="47" spans="1:6" ht="14.25" customHeight="1" thickBot="1">
      <c r="A47" s="331" t="s">
        <v>94</v>
      </c>
      <c r="B47" s="576"/>
      <c r="C47" s="577" t="s">
        <v>53</v>
      </c>
      <c r="D47" s="559"/>
      <c r="E47" s="559"/>
      <c r="F47" s="559"/>
    </row>
    <row r="48" spans="1:6" ht="13.5" thickBot="1">
      <c r="A48" s="280" t="s">
        <v>95</v>
      </c>
      <c r="B48" s="328"/>
      <c r="C48" s="344" t="s">
        <v>51</v>
      </c>
      <c r="D48" s="572">
        <f>+D35+D41+D46+D47</f>
        <v>2533</v>
      </c>
      <c r="E48" s="572">
        <f>+E35+E41+E46+E47</f>
        <v>2714</v>
      </c>
      <c r="F48" s="572">
        <f>+F35+F41+F46+F47</f>
        <v>2750</v>
      </c>
    </row>
    <row r="49" spans="1:6" ht="13.5" thickBot="1">
      <c r="A49" s="345"/>
      <c r="B49" s="346"/>
      <c r="C49" s="346"/>
      <c r="D49" s="573"/>
      <c r="E49" s="573"/>
      <c r="F49" s="573"/>
    </row>
    <row r="50" spans="1:6" ht="13.5" thickBot="1">
      <c r="A50" s="347" t="s">
        <v>370</v>
      </c>
      <c r="B50" s="348"/>
      <c r="C50" s="349"/>
      <c r="D50" s="173">
        <v>1</v>
      </c>
      <c r="E50" s="173">
        <v>1</v>
      </c>
      <c r="F50" s="173">
        <v>1</v>
      </c>
    </row>
    <row r="51" spans="1:6" ht="13.5" thickBot="1">
      <c r="A51" s="347" t="s">
        <v>371</v>
      </c>
      <c r="B51" s="348"/>
      <c r="C51" s="349"/>
      <c r="D51" s="173"/>
      <c r="E51" s="173"/>
      <c r="F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30" workbookViewId="0" topLeftCell="A67">
      <selection activeCell="A1" sqref="A1:F126"/>
    </sheetView>
  </sheetViews>
  <sheetFormatPr defaultColWidth="9.00390625" defaultRowHeight="12.75"/>
  <cols>
    <col min="1" max="1" width="5.875" style="623" customWidth="1"/>
    <col min="2" max="2" width="54.50390625" style="623" customWidth="1"/>
    <col min="3" max="3" width="26.875" style="624" customWidth="1"/>
    <col min="4" max="4" width="23.50390625" style="49" customWidth="1"/>
    <col min="5" max="5" width="13.00390625" style="49" customWidth="1"/>
    <col min="6" max="6" width="11.625" style="49" customWidth="1"/>
    <col min="7" max="16384" width="9.375" style="49" customWidth="1"/>
  </cols>
  <sheetData>
    <row r="1" spans="1:3" ht="15.75" customHeight="1">
      <c r="A1" s="695" t="s">
        <v>88</v>
      </c>
      <c r="B1" s="695"/>
      <c r="C1" s="695"/>
    </row>
    <row r="2" spans="1:3" ht="15.75" customHeight="1" thickBot="1">
      <c r="A2" s="697" t="s">
        <v>256</v>
      </c>
      <c r="B2" s="697"/>
      <c r="C2" s="461" t="s">
        <v>468</v>
      </c>
    </row>
    <row r="3" spans="1:6" ht="37.5" customHeight="1" thickBot="1">
      <c r="A3" s="28" t="s">
        <v>154</v>
      </c>
      <c r="B3" s="29" t="s">
        <v>90</v>
      </c>
      <c r="C3" s="50" t="s">
        <v>446</v>
      </c>
      <c r="D3" s="50" t="s">
        <v>691</v>
      </c>
      <c r="E3" s="50" t="s">
        <v>692</v>
      </c>
      <c r="F3" s="50" t="s">
        <v>701</v>
      </c>
    </row>
    <row r="4" spans="1:6" s="51" customFormat="1" ht="12" customHeight="1" thickBot="1">
      <c r="A4" s="42">
        <v>1</v>
      </c>
      <c r="B4" s="43">
        <v>2</v>
      </c>
      <c r="C4" s="44">
        <v>3</v>
      </c>
      <c r="D4" s="44">
        <v>5</v>
      </c>
      <c r="E4" s="44">
        <v>5</v>
      </c>
      <c r="F4" s="44">
        <v>6</v>
      </c>
    </row>
    <row r="5" spans="1:6" s="1" customFormat="1" ht="12" customHeight="1" thickBot="1">
      <c r="A5" s="25" t="s">
        <v>91</v>
      </c>
      <c r="B5" s="24" t="s">
        <v>282</v>
      </c>
      <c r="C5" s="439">
        <f>+C6+C11+C20</f>
        <v>2439</v>
      </c>
      <c r="D5" s="439">
        <f>+D6+D11+D20</f>
        <v>2439</v>
      </c>
      <c r="E5" s="439">
        <f>+E6+E11+E20</f>
        <v>2439</v>
      </c>
      <c r="F5" s="439">
        <f>+F6+F11+F20</f>
        <v>2439</v>
      </c>
    </row>
    <row r="6" spans="1:6" s="1" customFormat="1" ht="12" customHeight="1" thickBot="1">
      <c r="A6" s="23" t="s">
        <v>92</v>
      </c>
      <c r="B6" s="416" t="s">
        <v>544</v>
      </c>
      <c r="C6" s="374">
        <f>+C7+C8+C9+C10</f>
        <v>1878</v>
      </c>
      <c r="D6" s="374">
        <f>+D7+D8+D9+D10</f>
        <v>1860</v>
      </c>
      <c r="E6" s="374">
        <f>+E7+E8+E9+E10</f>
        <v>1860</v>
      </c>
      <c r="F6" s="374">
        <f>+F7+F8+F9+F10</f>
        <v>1860</v>
      </c>
    </row>
    <row r="7" spans="1:6" s="1" customFormat="1" ht="12" customHeight="1">
      <c r="A7" s="16" t="s">
        <v>201</v>
      </c>
      <c r="B7" s="605" t="s">
        <v>135</v>
      </c>
      <c r="C7" s="375">
        <v>1800</v>
      </c>
      <c r="D7" s="651">
        <v>1800</v>
      </c>
      <c r="E7" s="651">
        <v>1800</v>
      </c>
      <c r="F7" s="651">
        <v>1800</v>
      </c>
    </row>
    <row r="8" spans="1:6" s="1" customFormat="1" ht="12" customHeight="1">
      <c r="A8" s="16" t="s">
        <v>202</v>
      </c>
      <c r="B8" s="430" t="s">
        <v>170</v>
      </c>
      <c r="C8" s="375"/>
      <c r="D8" s="651"/>
      <c r="E8" s="651"/>
      <c r="F8" s="651"/>
    </row>
    <row r="9" spans="1:6" s="1" customFormat="1" ht="12" customHeight="1">
      <c r="A9" s="16" t="s">
        <v>203</v>
      </c>
      <c r="B9" s="430" t="s">
        <v>283</v>
      </c>
      <c r="C9" s="375">
        <v>4</v>
      </c>
      <c r="D9" s="651">
        <v>4</v>
      </c>
      <c r="E9" s="651">
        <v>4</v>
      </c>
      <c r="F9" s="651">
        <v>4</v>
      </c>
    </row>
    <row r="10" spans="1:6" s="1" customFormat="1" ht="12" customHeight="1" thickBot="1">
      <c r="A10" s="16" t="s">
        <v>204</v>
      </c>
      <c r="B10" s="606" t="s">
        <v>284</v>
      </c>
      <c r="C10" s="375">
        <v>74</v>
      </c>
      <c r="D10" s="651">
        <v>56</v>
      </c>
      <c r="E10" s="651">
        <v>56</v>
      </c>
      <c r="F10" s="651">
        <v>56</v>
      </c>
    </row>
    <row r="11" spans="1:6" s="1" customFormat="1" ht="12" customHeight="1" thickBot="1">
      <c r="A11" s="23" t="s">
        <v>93</v>
      </c>
      <c r="B11" s="24" t="s">
        <v>285</v>
      </c>
      <c r="C11" s="440">
        <f>+C12+C13+C14+C15+C16+C17+C18+C19</f>
        <v>235</v>
      </c>
      <c r="D11" s="440">
        <f>+D12+D13+D14+D15+D16+D17+D18+D19</f>
        <v>253</v>
      </c>
      <c r="E11" s="440">
        <f>+E12+E13+E14+E15+E16+E17+E18+E19</f>
        <v>253</v>
      </c>
      <c r="F11" s="440">
        <f>+F12+F13+F14+F15+F16+F17+F18+F19</f>
        <v>253</v>
      </c>
    </row>
    <row r="12" spans="1:6" s="1" customFormat="1" ht="12" customHeight="1">
      <c r="A12" s="20" t="s">
        <v>175</v>
      </c>
      <c r="B12" s="12" t="s">
        <v>290</v>
      </c>
      <c r="C12" s="441"/>
      <c r="D12" s="652"/>
      <c r="E12" s="652"/>
      <c r="F12" s="652"/>
    </row>
    <row r="13" spans="1:6" s="1" customFormat="1" ht="12" customHeight="1">
      <c r="A13" s="16" t="s">
        <v>176</v>
      </c>
      <c r="B13" s="9" t="s">
        <v>291</v>
      </c>
      <c r="C13" s="442">
        <v>11</v>
      </c>
      <c r="D13" s="651">
        <v>11</v>
      </c>
      <c r="E13" s="651">
        <v>11</v>
      </c>
      <c r="F13" s="651">
        <v>11</v>
      </c>
    </row>
    <row r="14" spans="1:6" s="1" customFormat="1" ht="12" customHeight="1">
      <c r="A14" s="16" t="s">
        <v>177</v>
      </c>
      <c r="B14" s="9" t="s">
        <v>292</v>
      </c>
      <c r="C14" s="442">
        <v>30</v>
      </c>
      <c r="D14" s="651">
        <v>30</v>
      </c>
      <c r="E14" s="651">
        <v>30</v>
      </c>
      <c r="F14" s="651">
        <v>30</v>
      </c>
    </row>
    <row r="15" spans="1:6" s="1" customFormat="1" ht="12" customHeight="1">
      <c r="A15" s="16" t="s">
        <v>178</v>
      </c>
      <c r="B15" s="9" t="s">
        <v>293</v>
      </c>
      <c r="C15" s="442"/>
      <c r="D15" s="651"/>
      <c r="E15" s="651"/>
      <c r="F15" s="651"/>
    </row>
    <row r="16" spans="1:6" s="1" customFormat="1" ht="12" customHeight="1">
      <c r="A16" s="15" t="s">
        <v>286</v>
      </c>
      <c r="B16" s="8" t="s">
        <v>294</v>
      </c>
      <c r="C16" s="443"/>
      <c r="D16" s="653"/>
      <c r="E16" s="653"/>
      <c r="F16" s="653"/>
    </row>
    <row r="17" spans="1:6" s="1" customFormat="1" ht="12" customHeight="1">
      <c r="A17" s="16" t="s">
        <v>287</v>
      </c>
      <c r="B17" s="9" t="s">
        <v>407</v>
      </c>
      <c r="C17" s="442"/>
      <c r="D17" s="651"/>
      <c r="E17" s="651"/>
      <c r="F17" s="651"/>
    </row>
    <row r="18" spans="1:6" s="1" customFormat="1" ht="12" customHeight="1">
      <c r="A18" s="16" t="s">
        <v>288</v>
      </c>
      <c r="B18" s="9" t="s">
        <v>296</v>
      </c>
      <c r="C18" s="442">
        <v>182</v>
      </c>
      <c r="D18" s="651">
        <v>182</v>
      </c>
      <c r="E18" s="651">
        <v>182</v>
      </c>
      <c r="F18" s="651">
        <v>182</v>
      </c>
    </row>
    <row r="19" spans="1:6" s="1" customFormat="1" ht="12" customHeight="1" thickBot="1">
      <c r="A19" s="17" t="s">
        <v>289</v>
      </c>
      <c r="B19" s="10" t="s">
        <v>297</v>
      </c>
      <c r="C19" s="444">
        <v>12</v>
      </c>
      <c r="D19" s="654">
        <v>30</v>
      </c>
      <c r="E19" s="654">
        <v>30</v>
      </c>
      <c r="F19" s="654">
        <v>30</v>
      </c>
    </row>
    <row r="20" spans="1:6" s="1" customFormat="1" ht="12" customHeight="1" thickBot="1">
      <c r="A20" s="23" t="s">
        <v>298</v>
      </c>
      <c r="B20" s="24" t="s">
        <v>408</v>
      </c>
      <c r="C20" s="445">
        <v>326</v>
      </c>
      <c r="D20" s="445">
        <v>326</v>
      </c>
      <c r="E20" s="445">
        <v>326</v>
      </c>
      <c r="F20" s="445">
        <v>326</v>
      </c>
    </row>
    <row r="21" spans="1:6" s="1" customFormat="1" ht="12" customHeight="1" thickBot="1">
      <c r="A21" s="23" t="s">
        <v>95</v>
      </c>
      <c r="B21" s="24" t="s">
        <v>300</v>
      </c>
      <c r="C21" s="440">
        <v>11359</v>
      </c>
      <c r="D21" s="440">
        <f>+D22+D23+D24+D25+D26+D27+D28+D29</f>
        <v>14481</v>
      </c>
      <c r="E21" s="440">
        <f>+E22+E23+E24+E25+E26+E27+E28+E29</f>
        <v>14481</v>
      </c>
      <c r="F21" s="440">
        <f>+F22+F23+F24+F25+F26+F27+F28+F29</f>
        <v>14461</v>
      </c>
    </row>
    <row r="22" spans="1:6" s="1" customFormat="1" ht="12" customHeight="1">
      <c r="A22" s="18" t="s">
        <v>179</v>
      </c>
      <c r="B22" s="11" t="s">
        <v>306</v>
      </c>
      <c r="C22" s="446">
        <v>10355</v>
      </c>
      <c r="D22" s="446">
        <v>10567</v>
      </c>
      <c r="E22" s="446">
        <v>10567</v>
      </c>
      <c r="F22" s="446">
        <v>10567</v>
      </c>
    </row>
    <row r="23" spans="1:6" s="1" customFormat="1" ht="12" customHeight="1">
      <c r="A23" s="16" t="s">
        <v>180</v>
      </c>
      <c r="B23" s="9" t="s">
        <v>307</v>
      </c>
      <c r="C23" s="442">
        <v>994</v>
      </c>
      <c r="D23" s="442">
        <v>994</v>
      </c>
      <c r="E23" s="442">
        <v>994</v>
      </c>
      <c r="F23" s="442">
        <v>972</v>
      </c>
    </row>
    <row r="24" spans="1:6" s="1" customFormat="1" ht="12" customHeight="1">
      <c r="A24" s="16" t="s">
        <v>181</v>
      </c>
      <c r="B24" s="9" t="s">
        <v>308</v>
      </c>
      <c r="C24" s="442"/>
      <c r="D24" s="442"/>
      <c r="E24" s="442"/>
      <c r="F24" s="442"/>
    </row>
    <row r="25" spans="1:6" s="1" customFormat="1" ht="12" customHeight="1">
      <c r="A25" s="19" t="s">
        <v>301</v>
      </c>
      <c r="B25" s="9" t="s">
        <v>184</v>
      </c>
      <c r="C25" s="447"/>
      <c r="D25" s="447">
        <v>1700</v>
      </c>
      <c r="E25" s="447">
        <v>1700</v>
      </c>
      <c r="F25" s="447">
        <v>1700</v>
      </c>
    </row>
    <row r="26" spans="1:6" s="1" customFormat="1" ht="12" customHeight="1">
      <c r="A26" s="19" t="s">
        <v>302</v>
      </c>
      <c r="B26" s="9" t="s">
        <v>309</v>
      </c>
      <c r="C26" s="447"/>
      <c r="D26" s="447">
        <v>657</v>
      </c>
      <c r="E26" s="447">
        <v>657</v>
      </c>
      <c r="F26" s="447">
        <v>657</v>
      </c>
    </row>
    <row r="27" spans="1:6" s="1" customFormat="1" ht="12" customHeight="1">
      <c r="A27" s="16" t="s">
        <v>303</v>
      </c>
      <c r="B27" s="9" t="s">
        <v>641</v>
      </c>
      <c r="C27" s="442">
        <v>10</v>
      </c>
      <c r="D27" s="442">
        <v>10</v>
      </c>
      <c r="E27" s="442">
        <v>10</v>
      </c>
      <c r="F27" s="442">
        <v>10</v>
      </c>
    </row>
    <row r="28" spans="1:6" s="1" customFormat="1" ht="12" customHeight="1">
      <c r="A28" s="16" t="s">
        <v>304</v>
      </c>
      <c r="B28" s="9" t="s">
        <v>409</v>
      </c>
      <c r="C28" s="448"/>
      <c r="D28" s="448"/>
      <c r="E28" s="448"/>
      <c r="F28" s="448"/>
    </row>
    <row r="29" spans="1:6" s="1" customFormat="1" ht="12" customHeight="1" thickBot="1">
      <c r="A29" s="16" t="s">
        <v>305</v>
      </c>
      <c r="B29" s="14" t="s">
        <v>312</v>
      </c>
      <c r="C29" s="448"/>
      <c r="D29" s="448">
        <v>553</v>
      </c>
      <c r="E29" s="448">
        <v>553</v>
      </c>
      <c r="F29" s="448">
        <v>555</v>
      </c>
    </row>
    <row r="30" spans="1:6" s="1" customFormat="1" ht="12" customHeight="1" thickBot="1">
      <c r="A30" s="409" t="s">
        <v>96</v>
      </c>
      <c r="B30" s="24" t="s">
        <v>545</v>
      </c>
      <c r="C30" s="374">
        <f>+C31+C37</f>
        <v>956</v>
      </c>
      <c r="D30" s="374">
        <f>+D31+D37</f>
        <v>636</v>
      </c>
      <c r="E30" s="374">
        <f>+E31+E37</f>
        <v>636</v>
      </c>
      <c r="F30" s="374">
        <f>+F31+F37</f>
        <v>636</v>
      </c>
    </row>
    <row r="31" spans="1:6" s="1" customFormat="1" ht="12" customHeight="1">
      <c r="A31" s="410" t="s">
        <v>182</v>
      </c>
      <c r="B31" s="607" t="s">
        <v>546</v>
      </c>
      <c r="C31" s="406">
        <v>956</v>
      </c>
      <c r="D31" s="406">
        <f>+D32+D33+D34+D35+D36</f>
        <v>636</v>
      </c>
      <c r="E31" s="406">
        <f>+E32+E33+E34+E35+E36</f>
        <v>636</v>
      </c>
      <c r="F31" s="406">
        <f>+F32+F33+F34+F35+F36</f>
        <v>636</v>
      </c>
    </row>
    <row r="32" spans="1:6" s="1" customFormat="1" ht="12" customHeight="1">
      <c r="A32" s="411" t="s">
        <v>185</v>
      </c>
      <c r="B32" s="417" t="s">
        <v>410</v>
      </c>
      <c r="C32" s="379"/>
      <c r="D32" s="379"/>
      <c r="E32" s="379"/>
      <c r="F32" s="379"/>
    </row>
    <row r="33" spans="1:6" s="1" customFormat="1" ht="12" customHeight="1">
      <c r="A33" s="411" t="s">
        <v>186</v>
      </c>
      <c r="B33" s="417" t="s">
        <v>411</v>
      </c>
      <c r="C33" s="379"/>
      <c r="D33" s="379"/>
      <c r="E33" s="379"/>
      <c r="F33" s="379"/>
    </row>
    <row r="34" spans="1:6" s="1" customFormat="1" ht="12" customHeight="1">
      <c r="A34" s="411" t="s">
        <v>187</v>
      </c>
      <c r="B34" s="417" t="s">
        <v>412</v>
      </c>
      <c r="C34" s="379"/>
      <c r="D34" s="379"/>
      <c r="E34" s="379"/>
      <c r="F34" s="379"/>
    </row>
    <row r="35" spans="1:6" s="1" customFormat="1" ht="12" customHeight="1">
      <c r="A35" s="411" t="s">
        <v>188</v>
      </c>
      <c r="B35" s="417" t="s">
        <v>413</v>
      </c>
      <c r="C35" s="379"/>
      <c r="D35" s="379"/>
      <c r="E35" s="379"/>
      <c r="F35" s="379"/>
    </row>
    <row r="36" spans="1:6" s="1" customFormat="1" ht="12" customHeight="1">
      <c r="A36" s="411" t="s">
        <v>313</v>
      </c>
      <c r="B36" s="417" t="s">
        <v>547</v>
      </c>
      <c r="C36" s="379">
        <v>956</v>
      </c>
      <c r="D36" s="379">
        <v>636</v>
      </c>
      <c r="E36" s="379">
        <v>636</v>
      </c>
      <c r="F36" s="379">
        <v>636</v>
      </c>
    </row>
    <row r="37" spans="1:6" s="1" customFormat="1" ht="12" customHeight="1">
      <c r="A37" s="411" t="s">
        <v>183</v>
      </c>
      <c r="B37" s="418" t="s">
        <v>548</v>
      </c>
      <c r="C37" s="405">
        <f>+C38+C39+C40+C41+C42</f>
        <v>0</v>
      </c>
      <c r="D37" s="405">
        <f>+D38+D39+D40+D41+D42</f>
        <v>0</v>
      </c>
      <c r="E37" s="405">
        <f>+E38+E39+E40+E41+E42</f>
        <v>0</v>
      </c>
      <c r="F37" s="405">
        <f>+F38+F39+F40+F41+F42</f>
        <v>0</v>
      </c>
    </row>
    <row r="38" spans="1:6" s="1" customFormat="1" ht="12" customHeight="1">
      <c r="A38" s="411" t="s">
        <v>191</v>
      </c>
      <c r="B38" s="417" t="s">
        <v>410</v>
      </c>
      <c r="C38" s="379"/>
      <c r="D38" s="379"/>
      <c r="E38" s="379"/>
      <c r="F38" s="379"/>
    </row>
    <row r="39" spans="1:6" s="1" customFormat="1" ht="12" customHeight="1">
      <c r="A39" s="411" t="s">
        <v>192</v>
      </c>
      <c r="B39" s="417" t="s">
        <v>411</v>
      </c>
      <c r="C39" s="379"/>
      <c r="D39" s="379"/>
      <c r="E39" s="379"/>
      <c r="F39" s="379"/>
    </row>
    <row r="40" spans="1:6" s="1" customFormat="1" ht="12" customHeight="1">
      <c r="A40" s="411" t="s">
        <v>193</v>
      </c>
      <c r="B40" s="417" t="s">
        <v>412</v>
      </c>
      <c r="C40" s="379"/>
      <c r="D40" s="379"/>
      <c r="E40" s="379"/>
      <c r="F40" s="379"/>
    </row>
    <row r="41" spans="1:6" s="1" customFormat="1" ht="12" customHeight="1">
      <c r="A41" s="411" t="s">
        <v>194</v>
      </c>
      <c r="B41" s="419" t="s">
        <v>413</v>
      </c>
      <c r="C41" s="379"/>
      <c r="D41" s="379"/>
      <c r="E41" s="379"/>
      <c r="F41" s="379"/>
    </row>
    <row r="42" spans="1:6" s="1" customFormat="1" ht="12" customHeight="1" thickBot="1">
      <c r="A42" s="412" t="s">
        <v>314</v>
      </c>
      <c r="B42" s="420" t="s">
        <v>549</v>
      </c>
      <c r="C42" s="380"/>
      <c r="D42" s="380"/>
      <c r="E42" s="380"/>
      <c r="F42" s="380"/>
    </row>
    <row r="43" spans="1:6" s="1" customFormat="1" ht="12" customHeight="1" thickBot="1">
      <c r="A43" s="23" t="s">
        <v>315</v>
      </c>
      <c r="B43" s="608" t="s">
        <v>414</v>
      </c>
      <c r="C43" s="374">
        <f>+C44+C45</f>
        <v>150</v>
      </c>
      <c r="D43" s="374">
        <f>+D44+D45</f>
        <v>148</v>
      </c>
      <c r="E43" s="374">
        <f>+E44+E45</f>
        <v>148</v>
      </c>
      <c r="F43" s="374">
        <f>+F44+F45</f>
        <v>148</v>
      </c>
    </row>
    <row r="44" spans="1:6" s="1" customFormat="1" ht="12" customHeight="1">
      <c r="A44" s="18" t="s">
        <v>189</v>
      </c>
      <c r="B44" s="430" t="s">
        <v>415</v>
      </c>
      <c r="C44" s="377"/>
      <c r="D44" s="377">
        <v>148</v>
      </c>
      <c r="E44" s="377">
        <v>148</v>
      </c>
      <c r="F44" s="377">
        <v>148</v>
      </c>
    </row>
    <row r="45" spans="1:6" s="1" customFormat="1" ht="12" customHeight="1" thickBot="1">
      <c r="A45" s="15" t="s">
        <v>190</v>
      </c>
      <c r="B45" s="425" t="s">
        <v>419</v>
      </c>
      <c r="C45" s="376">
        <v>150</v>
      </c>
      <c r="D45" s="376"/>
      <c r="E45" s="376"/>
      <c r="F45" s="376"/>
    </row>
    <row r="46" spans="1:6" s="1" customFormat="1" ht="12" customHeight="1" thickBot="1">
      <c r="A46" s="23" t="s">
        <v>98</v>
      </c>
      <c r="B46" s="608" t="s">
        <v>418</v>
      </c>
      <c r="C46" s="374">
        <f>+C47+C48+C49</f>
        <v>0</v>
      </c>
      <c r="D46" s="374">
        <f>+D47+D48+D49</f>
        <v>150</v>
      </c>
      <c r="E46" s="374">
        <f>+E47+E48+E49</f>
        <v>150</v>
      </c>
      <c r="F46" s="374">
        <f>+F47+F48+F49</f>
        <v>150</v>
      </c>
    </row>
    <row r="47" spans="1:6" s="1" customFormat="1" ht="12" customHeight="1">
      <c r="A47" s="18" t="s">
        <v>318</v>
      </c>
      <c r="B47" s="430" t="s">
        <v>316</v>
      </c>
      <c r="C47" s="407"/>
      <c r="D47" s="407"/>
      <c r="E47" s="407"/>
      <c r="F47" s="407"/>
    </row>
    <row r="48" spans="1:6" s="1" customFormat="1" ht="12" customHeight="1">
      <c r="A48" s="16" t="s">
        <v>319</v>
      </c>
      <c r="B48" s="417" t="s">
        <v>317</v>
      </c>
      <c r="C48" s="448"/>
      <c r="D48" s="448">
        <v>150</v>
      </c>
      <c r="E48" s="448">
        <v>150</v>
      </c>
      <c r="F48" s="448">
        <v>150</v>
      </c>
    </row>
    <row r="49" spans="1:6" s="1" customFormat="1" ht="12" customHeight="1" thickBot="1">
      <c r="A49" s="15" t="s">
        <v>477</v>
      </c>
      <c r="B49" s="425" t="s">
        <v>416</v>
      </c>
      <c r="C49" s="381"/>
      <c r="D49" s="381"/>
      <c r="E49" s="381"/>
      <c r="F49" s="381"/>
    </row>
    <row r="50" spans="1:6" s="1" customFormat="1" ht="17.25" customHeight="1" thickBot="1">
      <c r="A50" s="23" t="s">
        <v>320</v>
      </c>
      <c r="B50" s="609" t="s">
        <v>417</v>
      </c>
      <c r="C50" s="449"/>
      <c r="D50" s="449">
        <v>1000</v>
      </c>
      <c r="E50" s="449">
        <v>1000</v>
      </c>
      <c r="F50" s="449">
        <v>1000</v>
      </c>
    </row>
    <row r="51" spans="1:6" s="1" customFormat="1" ht="12" customHeight="1" thickBot="1">
      <c r="A51" s="23" t="s">
        <v>100</v>
      </c>
      <c r="B51" s="27" t="s">
        <v>321</v>
      </c>
      <c r="C51" s="450">
        <f>+C6+C11+C20+C21+C30+C43+C46+C50</f>
        <v>14904</v>
      </c>
      <c r="D51" s="450">
        <f>+D6+D11+D20+D21+D30+D43+D46+D50</f>
        <v>18854</v>
      </c>
      <c r="E51" s="450">
        <f>+E6+E11+E20+E21+E30+E43+E46+E50</f>
        <v>18854</v>
      </c>
      <c r="F51" s="450">
        <f>+F6+F11+F20+F21+F30+F43+F46+F50</f>
        <v>18834</v>
      </c>
    </row>
    <row r="52" spans="1:6" s="1" customFormat="1" ht="12" customHeight="1" thickBot="1">
      <c r="A52" s="421" t="s">
        <v>101</v>
      </c>
      <c r="B52" s="416" t="s">
        <v>420</v>
      </c>
      <c r="C52" s="451">
        <f>+C53+C59</f>
        <v>10051</v>
      </c>
      <c r="D52" s="451">
        <f>+D53+D59</f>
        <v>10645</v>
      </c>
      <c r="E52" s="451">
        <f>+E53+E59</f>
        <v>10645</v>
      </c>
      <c r="F52" s="451">
        <f>+F53+F59</f>
        <v>10645</v>
      </c>
    </row>
    <row r="53" spans="1:6" s="1" customFormat="1" ht="12" customHeight="1">
      <c r="A53" s="610" t="s">
        <v>249</v>
      </c>
      <c r="B53" s="607" t="s">
        <v>421</v>
      </c>
      <c r="C53" s="452">
        <v>10051</v>
      </c>
      <c r="D53" s="452">
        <f>+D54+D55+D56+D57+D58</f>
        <v>10645</v>
      </c>
      <c r="E53" s="452">
        <f>+E54+E55+E56+E57+E58</f>
        <v>10645</v>
      </c>
      <c r="F53" s="452">
        <f>+F54+F55+F56+F57+F58</f>
        <v>10645</v>
      </c>
    </row>
    <row r="54" spans="1:6" s="1" customFormat="1" ht="12" customHeight="1">
      <c r="A54" s="422" t="s">
        <v>436</v>
      </c>
      <c r="B54" s="417" t="s">
        <v>422</v>
      </c>
      <c r="C54" s="448">
        <v>10051</v>
      </c>
      <c r="D54" s="448">
        <v>10645</v>
      </c>
      <c r="E54" s="448">
        <v>10645</v>
      </c>
      <c r="F54" s="448">
        <v>10645</v>
      </c>
    </row>
    <row r="55" spans="1:6" s="1" customFormat="1" ht="12" customHeight="1">
      <c r="A55" s="422" t="s">
        <v>437</v>
      </c>
      <c r="B55" s="417" t="s">
        <v>423</v>
      </c>
      <c r="C55" s="448"/>
      <c r="D55" s="448"/>
      <c r="E55" s="448"/>
      <c r="F55" s="448"/>
    </row>
    <row r="56" spans="1:6" s="1" customFormat="1" ht="12" customHeight="1">
      <c r="A56" s="422" t="s">
        <v>438</v>
      </c>
      <c r="B56" s="417" t="s">
        <v>424</v>
      </c>
      <c r="C56" s="448"/>
      <c r="D56" s="448"/>
      <c r="E56" s="448"/>
      <c r="F56" s="448"/>
    </row>
    <row r="57" spans="1:6" s="1" customFormat="1" ht="12" customHeight="1">
      <c r="A57" s="422" t="s">
        <v>439</v>
      </c>
      <c r="B57" s="417" t="s">
        <v>425</v>
      </c>
      <c r="C57" s="448"/>
      <c r="D57" s="448"/>
      <c r="E57" s="448"/>
      <c r="F57" s="448"/>
    </row>
    <row r="58" spans="1:6" s="1" customFormat="1" ht="12" customHeight="1">
      <c r="A58" s="422" t="s">
        <v>440</v>
      </c>
      <c r="B58" s="417" t="s">
        <v>426</v>
      </c>
      <c r="C58" s="448"/>
      <c r="D58" s="448"/>
      <c r="E58" s="448"/>
      <c r="F58" s="448"/>
    </row>
    <row r="59" spans="1:6" s="1" customFormat="1" ht="12" customHeight="1">
      <c r="A59" s="423" t="s">
        <v>250</v>
      </c>
      <c r="B59" s="418" t="s">
        <v>427</v>
      </c>
      <c r="C59" s="453">
        <f>+C60+C61+C62+C63+C64</f>
        <v>0</v>
      </c>
      <c r="D59" s="453">
        <f>+D60+D61+D62+D63+D64</f>
        <v>0</v>
      </c>
      <c r="E59" s="453">
        <f>+E60+E61+E62+E63+E64</f>
        <v>0</v>
      </c>
      <c r="F59" s="453">
        <f>+F60+F61+F62+F63+F64</f>
        <v>0</v>
      </c>
    </row>
    <row r="60" spans="1:6" s="1" customFormat="1" ht="12" customHeight="1">
      <c r="A60" s="422" t="s">
        <v>441</v>
      </c>
      <c r="B60" s="417" t="s">
        <v>428</v>
      </c>
      <c r="C60" s="448"/>
      <c r="D60" s="448"/>
      <c r="E60" s="448"/>
      <c r="F60" s="448"/>
    </row>
    <row r="61" spans="1:6" s="1" customFormat="1" ht="12" customHeight="1">
      <c r="A61" s="422" t="s">
        <v>442</v>
      </c>
      <c r="B61" s="417" t="s">
        <v>429</v>
      </c>
      <c r="C61" s="448"/>
      <c r="D61" s="448"/>
      <c r="E61" s="448"/>
      <c r="F61" s="448"/>
    </row>
    <row r="62" spans="1:6" s="1" customFormat="1" ht="12" customHeight="1">
      <c r="A62" s="422" t="s">
        <v>443</v>
      </c>
      <c r="B62" s="417" t="s">
        <v>430</v>
      </c>
      <c r="C62" s="448"/>
      <c r="D62" s="448"/>
      <c r="E62" s="448"/>
      <c r="F62" s="448"/>
    </row>
    <row r="63" spans="1:6" s="1" customFormat="1" ht="12" customHeight="1">
      <c r="A63" s="422" t="s">
        <v>444</v>
      </c>
      <c r="B63" s="417" t="s">
        <v>431</v>
      </c>
      <c r="C63" s="448"/>
      <c r="D63" s="448"/>
      <c r="E63" s="448"/>
      <c r="F63" s="448"/>
    </row>
    <row r="64" spans="1:6" s="1" customFormat="1" ht="12" customHeight="1" thickBot="1">
      <c r="A64" s="424" t="s">
        <v>445</v>
      </c>
      <c r="B64" s="425" t="s">
        <v>432</v>
      </c>
      <c r="C64" s="454"/>
      <c r="D64" s="454"/>
      <c r="E64" s="454"/>
      <c r="F64" s="454"/>
    </row>
    <row r="65" spans="1:6" s="1" customFormat="1" ht="12" customHeight="1" thickBot="1">
      <c r="A65" s="426" t="s">
        <v>102</v>
      </c>
      <c r="B65" s="611" t="s">
        <v>433</v>
      </c>
      <c r="C65" s="451">
        <f>+C51+C52</f>
        <v>24955</v>
      </c>
      <c r="D65" s="451">
        <f>+D51+D52</f>
        <v>29499</v>
      </c>
      <c r="E65" s="451">
        <f>+E51+E52</f>
        <v>29499</v>
      </c>
      <c r="F65" s="451">
        <f>+F51+F52</f>
        <v>29479</v>
      </c>
    </row>
    <row r="66" spans="1:6" s="1" customFormat="1" ht="13.5" customHeight="1" thickBot="1">
      <c r="A66" s="427" t="s">
        <v>103</v>
      </c>
      <c r="B66" s="612" t="s">
        <v>434</v>
      </c>
      <c r="C66" s="462"/>
      <c r="D66" s="462"/>
      <c r="E66" s="462"/>
      <c r="F66" s="462"/>
    </row>
    <row r="67" spans="1:6" s="1" customFormat="1" ht="12" customHeight="1" thickBot="1">
      <c r="A67" s="426" t="s">
        <v>104</v>
      </c>
      <c r="B67" s="611" t="s">
        <v>435</v>
      </c>
      <c r="C67" s="463">
        <f>+C65+C66</f>
        <v>24955</v>
      </c>
      <c r="D67" s="463">
        <f>+D65+D66</f>
        <v>29499</v>
      </c>
      <c r="E67" s="463">
        <f>+E65+E66</f>
        <v>29499</v>
      </c>
      <c r="F67" s="463">
        <f>+F65+F66</f>
        <v>29479</v>
      </c>
    </row>
    <row r="68" spans="1:3" s="1" customFormat="1" ht="12.75" customHeight="1">
      <c r="A68" s="6"/>
      <c r="B68" s="7"/>
      <c r="C68" s="455"/>
    </row>
    <row r="69" spans="1:3" ht="16.5" customHeight="1">
      <c r="A69" s="695" t="s">
        <v>120</v>
      </c>
      <c r="B69" s="695"/>
      <c r="C69" s="695"/>
    </row>
    <row r="70" spans="1:3" s="468" customFormat="1" ht="16.5" customHeight="1" thickBot="1">
      <c r="A70" s="698" t="s">
        <v>257</v>
      </c>
      <c r="B70" s="698"/>
      <c r="C70" s="193" t="s">
        <v>468</v>
      </c>
    </row>
    <row r="71" spans="1:6" ht="37.5" customHeight="1" thickBot="1">
      <c r="A71" s="28" t="s">
        <v>89</v>
      </c>
      <c r="B71" s="29" t="s">
        <v>121</v>
      </c>
      <c r="C71" s="50" t="s">
        <v>446</v>
      </c>
      <c r="D71" s="50" t="s">
        <v>677</v>
      </c>
      <c r="E71" s="50" t="s">
        <v>692</v>
      </c>
      <c r="F71" s="50" t="s">
        <v>701</v>
      </c>
    </row>
    <row r="72" spans="1:6" s="51" customFormat="1" ht="12" customHeight="1" thickBot="1">
      <c r="A72" s="42">
        <v>1</v>
      </c>
      <c r="B72" s="43">
        <v>2</v>
      </c>
      <c r="C72" s="438">
        <v>3</v>
      </c>
      <c r="D72" s="44">
        <v>4</v>
      </c>
      <c r="E72" s="44">
        <v>5</v>
      </c>
      <c r="F72" s="44">
        <v>6</v>
      </c>
    </row>
    <row r="73" spans="1:6" ht="12" customHeight="1" thickBot="1">
      <c r="A73" s="25" t="s">
        <v>91</v>
      </c>
      <c r="B73" s="36" t="s">
        <v>322</v>
      </c>
      <c r="C73" s="439">
        <f>+C74+C75+C76+C77+C78</f>
        <v>16955</v>
      </c>
      <c r="D73" s="439">
        <f>+D74+D75+D76+D77+D78</f>
        <v>17826</v>
      </c>
      <c r="E73" s="439">
        <f>+E74+E75+E76+E77+E78</f>
        <v>18288</v>
      </c>
      <c r="F73" s="439">
        <f>+F74+F75+F76+F77+F78</f>
        <v>18703</v>
      </c>
    </row>
    <row r="74" spans="1:6" ht="12" customHeight="1">
      <c r="A74" s="20" t="s">
        <v>195</v>
      </c>
      <c r="B74" s="12" t="s">
        <v>122</v>
      </c>
      <c r="C74" s="441">
        <v>4103</v>
      </c>
      <c r="D74" s="441">
        <v>4047</v>
      </c>
      <c r="E74" s="441">
        <v>4210</v>
      </c>
      <c r="F74" s="441">
        <v>4210</v>
      </c>
    </row>
    <row r="75" spans="1:6" ht="12" customHeight="1">
      <c r="A75" s="16" t="s">
        <v>196</v>
      </c>
      <c r="B75" s="9" t="s">
        <v>323</v>
      </c>
      <c r="C75" s="442">
        <v>1131</v>
      </c>
      <c r="D75" s="442">
        <v>1040</v>
      </c>
      <c r="E75" s="442">
        <v>1084</v>
      </c>
      <c r="F75" s="442">
        <v>1084</v>
      </c>
    </row>
    <row r="76" spans="1:6" ht="12" customHeight="1">
      <c r="A76" s="16" t="s">
        <v>197</v>
      </c>
      <c r="B76" s="9" t="s">
        <v>238</v>
      </c>
      <c r="C76" s="447">
        <v>4597</v>
      </c>
      <c r="D76" s="447">
        <v>5155</v>
      </c>
      <c r="E76" s="447">
        <v>5254</v>
      </c>
      <c r="F76" s="447">
        <v>5254</v>
      </c>
    </row>
    <row r="77" spans="1:6" ht="12" customHeight="1">
      <c r="A77" s="16" t="s">
        <v>198</v>
      </c>
      <c r="B77" s="13" t="s">
        <v>324</v>
      </c>
      <c r="C77" s="447"/>
      <c r="D77" s="447"/>
      <c r="E77" s="447"/>
      <c r="F77" s="447"/>
    </row>
    <row r="78" spans="1:6" ht="12" customHeight="1">
      <c r="A78" s="16" t="s">
        <v>209</v>
      </c>
      <c r="B78" s="22" t="s">
        <v>325</v>
      </c>
      <c r="C78" s="447">
        <v>7124</v>
      </c>
      <c r="D78" s="447">
        <v>7584</v>
      </c>
      <c r="E78" s="447">
        <v>7740</v>
      </c>
      <c r="F78" s="447">
        <v>8155</v>
      </c>
    </row>
    <row r="79" spans="1:6" ht="12" customHeight="1">
      <c r="A79" s="16" t="s">
        <v>199</v>
      </c>
      <c r="B79" s="9" t="s">
        <v>347</v>
      </c>
      <c r="C79" s="447"/>
      <c r="D79" s="447"/>
      <c r="E79" s="447"/>
      <c r="F79" s="447"/>
    </row>
    <row r="80" spans="1:6" ht="12" customHeight="1">
      <c r="A80" s="16" t="s">
        <v>200</v>
      </c>
      <c r="B80" s="197" t="s">
        <v>348</v>
      </c>
      <c r="C80" s="447">
        <v>3032</v>
      </c>
      <c r="D80" s="447">
        <v>3032</v>
      </c>
      <c r="E80" s="447">
        <v>3154</v>
      </c>
      <c r="F80" s="447">
        <v>3132</v>
      </c>
    </row>
    <row r="81" spans="1:6" ht="12" customHeight="1">
      <c r="A81" s="16" t="s">
        <v>210</v>
      </c>
      <c r="B81" s="197" t="s">
        <v>447</v>
      </c>
      <c r="C81" s="447">
        <v>3522</v>
      </c>
      <c r="D81" s="447">
        <v>3982</v>
      </c>
      <c r="E81" s="447">
        <v>4016</v>
      </c>
      <c r="F81" s="447">
        <v>4453</v>
      </c>
    </row>
    <row r="82" spans="1:6" ht="12" customHeight="1">
      <c r="A82" s="16" t="s">
        <v>211</v>
      </c>
      <c r="B82" s="198" t="s">
        <v>349</v>
      </c>
      <c r="C82" s="447">
        <v>570</v>
      </c>
      <c r="D82" s="447">
        <v>570</v>
      </c>
      <c r="E82" s="447">
        <v>570</v>
      </c>
      <c r="F82" s="447">
        <v>570</v>
      </c>
    </row>
    <row r="83" spans="1:6" ht="12" customHeight="1">
      <c r="A83" s="15" t="s">
        <v>212</v>
      </c>
      <c r="B83" s="199" t="s">
        <v>350</v>
      </c>
      <c r="C83" s="447"/>
      <c r="D83" s="447"/>
      <c r="E83" s="447"/>
      <c r="F83" s="447"/>
    </row>
    <row r="84" spans="1:6" ht="12" customHeight="1">
      <c r="A84" s="16" t="s">
        <v>213</v>
      </c>
      <c r="B84" s="199" t="s">
        <v>351</v>
      </c>
      <c r="C84" s="447"/>
      <c r="D84" s="447"/>
      <c r="E84" s="447"/>
      <c r="F84" s="447"/>
    </row>
    <row r="85" spans="1:6" ht="12" customHeight="1" thickBot="1">
      <c r="A85" s="21" t="s">
        <v>215</v>
      </c>
      <c r="B85" s="200" t="s">
        <v>352</v>
      </c>
      <c r="C85" s="456"/>
      <c r="D85" s="456"/>
      <c r="E85" s="456"/>
      <c r="F85" s="456"/>
    </row>
    <row r="86" spans="1:6" ht="12" customHeight="1" thickBot="1">
      <c r="A86" s="23" t="s">
        <v>92</v>
      </c>
      <c r="B86" s="35" t="s">
        <v>478</v>
      </c>
      <c r="C86" s="440">
        <f>+C87+C88+C89</f>
        <v>4000</v>
      </c>
      <c r="D86" s="440">
        <f>+D87+D88+D89</f>
        <v>4000</v>
      </c>
      <c r="E86" s="440">
        <f>+E87+E88+E89</f>
        <v>4000</v>
      </c>
      <c r="F86" s="440">
        <f>+F87+F88+F89</f>
        <v>4000</v>
      </c>
    </row>
    <row r="87" spans="1:6" ht="12" customHeight="1">
      <c r="A87" s="18" t="s">
        <v>201</v>
      </c>
      <c r="B87" s="9" t="s">
        <v>448</v>
      </c>
      <c r="C87" s="446"/>
      <c r="D87" s="446"/>
      <c r="E87" s="446"/>
      <c r="F87" s="446"/>
    </row>
    <row r="88" spans="1:6" ht="12" customHeight="1">
      <c r="A88" s="18" t="s">
        <v>202</v>
      </c>
      <c r="B88" s="14" t="s">
        <v>327</v>
      </c>
      <c r="C88" s="442"/>
      <c r="D88" s="442"/>
      <c r="E88" s="442"/>
      <c r="F88" s="442"/>
    </row>
    <row r="89" spans="1:6" ht="12" customHeight="1">
      <c r="A89" s="18" t="s">
        <v>203</v>
      </c>
      <c r="B89" s="417" t="s">
        <v>479</v>
      </c>
      <c r="C89" s="375">
        <v>4000</v>
      </c>
      <c r="D89" s="375">
        <v>4000</v>
      </c>
      <c r="E89" s="375">
        <v>4000</v>
      </c>
      <c r="F89" s="375">
        <v>4000</v>
      </c>
    </row>
    <row r="90" spans="1:6" ht="12" customHeight="1">
      <c r="A90" s="18" t="s">
        <v>204</v>
      </c>
      <c r="B90" s="417" t="s">
        <v>550</v>
      </c>
      <c r="C90" s="375"/>
      <c r="D90" s="375"/>
      <c r="E90" s="375"/>
      <c r="F90" s="375"/>
    </row>
    <row r="91" spans="1:6" ht="12" customHeight="1">
      <c r="A91" s="18" t="s">
        <v>205</v>
      </c>
      <c r="B91" s="417" t="s">
        <v>480</v>
      </c>
      <c r="C91" s="375">
        <v>4000</v>
      </c>
      <c r="D91" s="375">
        <v>4000</v>
      </c>
      <c r="E91" s="375">
        <v>4000</v>
      </c>
      <c r="F91" s="375">
        <v>4000</v>
      </c>
    </row>
    <row r="92" spans="1:6" ht="15.75">
      <c r="A92" s="18" t="s">
        <v>214</v>
      </c>
      <c r="B92" s="417" t="s">
        <v>481</v>
      </c>
      <c r="C92" s="375"/>
      <c r="D92" s="375"/>
      <c r="E92" s="375"/>
      <c r="F92" s="375"/>
    </row>
    <row r="93" spans="1:6" ht="12" customHeight="1">
      <c r="A93" s="18" t="s">
        <v>216</v>
      </c>
      <c r="B93" s="613" t="s">
        <v>452</v>
      </c>
      <c r="C93" s="375"/>
      <c r="D93" s="375"/>
      <c r="E93" s="375"/>
      <c r="F93" s="375"/>
    </row>
    <row r="94" spans="1:6" ht="12" customHeight="1">
      <c r="A94" s="18" t="s">
        <v>328</v>
      </c>
      <c r="B94" s="613" t="s">
        <v>453</v>
      </c>
      <c r="C94" s="375"/>
      <c r="D94" s="375"/>
      <c r="E94" s="375"/>
      <c r="F94" s="375"/>
    </row>
    <row r="95" spans="1:6" ht="12" customHeight="1">
      <c r="A95" s="18" t="s">
        <v>329</v>
      </c>
      <c r="B95" s="613" t="s">
        <v>451</v>
      </c>
      <c r="C95" s="375"/>
      <c r="D95" s="375"/>
      <c r="E95" s="375"/>
      <c r="F95" s="375"/>
    </row>
    <row r="96" spans="1:6" ht="24" customHeight="1" thickBot="1">
      <c r="A96" s="15" t="s">
        <v>330</v>
      </c>
      <c r="B96" s="614" t="s">
        <v>450</v>
      </c>
      <c r="C96" s="378"/>
      <c r="D96" s="378"/>
      <c r="E96" s="378"/>
      <c r="F96" s="378"/>
    </row>
    <row r="97" spans="1:6" ht="12" customHeight="1" thickBot="1">
      <c r="A97" s="23" t="s">
        <v>93</v>
      </c>
      <c r="B97" s="176" t="s">
        <v>482</v>
      </c>
      <c r="C97" s="440">
        <f>+C98+C99</f>
        <v>4000</v>
      </c>
      <c r="D97" s="440">
        <f>+D98+D99</f>
        <v>4104</v>
      </c>
      <c r="E97" s="440">
        <f>+E98+E99</f>
        <v>6211</v>
      </c>
      <c r="F97" s="440">
        <f>+F98+F99</f>
        <v>5776</v>
      </c>
    </row>
    <row r="98" spans="1:6" ht="12" customHeight="1">
      <c r="A98" s="18" t="s">
        <v>175</v>
      </c>
      <c r="B98" s="11" t="s">
        <v>139</v>
      </c>
      <c r="C98" s="446">
        <v>4000</v>
      </c>
      <c r="D98" s="446">
        <v>4104</v>
      </c>
      <c r="E98" s="446">
        <v>6211</v>
      </c>
      <c r="F98" s="446"/>
    </row>
    <row r="99" spans="1:6" ht="12" customHeight="1" thickBot="1">
      <c r="A99" s="19" t="s">
        <v>176</v>
      </c>
      <c r="B99" s="14" t="s">
        <v>140</v>
      </c>
      <c r="C99" s="447"/>
      <c r="D99" s="447"/>
      <c r="E99" s="447"/>
      <c r="F99" s="447">
        <v>5776</v>
      </c>
    </row>
    <row r="100" spans="1:6" s="415" customFormat="1" ht="12" customHeight="1" thickBot="1">
      <c r="A100" s="421" t="s">
        <v>94</v>
      </c>
      <c r="B100" s="416" t="s">
        <v>454</v>
      </c>
      <c r="C100" s="625"/>
      <c r="D100" s="625"/>
      <c r="E100" s="625">
        <v>1000</v>
      </c>
      <c r="F100" s="625">
        <v>1000</v>
      </c>
    </row>
    <row r="101" spans="1:6" ht="12" customHeight="1" thickBot="1">
      <c r="A101" s="413" t="s">
        <v>95</v>
      </c>
      <c r="B101" s="414" t="s">
        <v>262</v>
      </c>
      <c r="C101" s="439">
        <f>+C73+C86+C97+C100</f>
        <v>24955</v>
      </c>
      <c r="D101" s="439">
        <f>+D73+D86+D97+D100</f>
        <v>25930</v>
      </c>
      <c r="E101" s="439">
        <f>+E73+E86+E97+E100</f>
        <v>29499</v>
      </c>
      <c r="F101" s="439">
        <f>+F73+F86+F97+F100</f>
        <v>29479</v>
      </c>
    </row>
    <row r="102" spans="1:6" ht="12" customHeight="1" thickBot="1">
      <c r="A102" s="421" t="s">
        <v>96</v>
      </c>
      <c r="B102" s="416" t="s">
        <v>551</v>
      </c>
      <c r="C102" s="440">
        <f>+C103+C111</f>
        <v>0</v>
      </c>
      <c r="D102" s="440">
        <f>+D103+D111</f>
        <v>0</v>
      </c>
      <c r="E102" s="440">
        <f>+E103+E111</f>
        <v>0</v>
      </c>
      <c r="F102" s="440">
        <f>+F103+F111</f>
        <v>0</v>
      </c>
    </row>
    <row r="103" spans="1:6" ht="12" customHeight="1" thickBot="1">
      <c r="A103" s="437" t="s">
        <v>182</v>
      </c>
      <c r="B103" s="615" t="s">
        <v>558</v>
      </c>
      <c r="C103" s="645">
        <f>+C104+C105+C106+C107+C108+C109+C110</f>
        <v>0</v>
      </c>
      <c r="D103" s="644">
        <f>+D104+D105+D106+D107+D108+D109+D110</f>
        <v>0</v>
      </c>
      <c r="E103" s="644">
        <f>+E104+E105+E106+E107+E108+E109+E110</f>
        <v>0</v>
      </c>
      <c r="F103" s="644">
        <f>+F104+F105+F106+F107+F108+F109+F110</f>
        <v>0</v>
      </c>
    </row>
    <row r="104" spans="1:6" ht="12" customHeight="1">
      <c r="A104" s="429" t="s">
        <v>185</v>
      </c>
      <c r="B104" s="430" t="s">
        <v>455</v>
      </c>
      <c r="C104" s="464"/>
      <c r="D104" s="464"/>
      <c r="E104" s="464"/>
      <c r="F104" s="464"/>
    </row>
    <row r="105" spans="1:6" ht="12" customHeight="1">
      <c r="A105" s="422" t="s">
        <v>186</v>
      </c>
      <c r="B105" s="417" t="s">
        <v>456</v>
      </c>
      <c r="C105" s="465"/>
      <c r="D105" s="465"/>
      <c r="E105" s="465"/>
      <c r="F105" s="465"/>
    </row>
    <row r="106" spans="1:6" ht="12" customHeight="1">
      <c r="A106" s="422" t="s">
        <v>187</v>
      </c>
      <c r="B106" s="417" t="s">
        <v>457</v>
      </c>
      <c r="C106" s="465"/>
      <c r="D106" s="465"/>
      <c r="E106" s="465"/>
      <c r="F106" s="465"/>
    </row>
    <row r="107" spans="1:6" ht="12" customHeight="1">
      <c r="A107" s="422" t="s">
        <v>188</v>
      </c>
      <c r="B107" s="417" t="s">
        <v>458</v>
      </c>
      <c r="C107" s="465"/>
      <c r="D107" s="465"/>
      <c r="E107" s="465"/>
      <c r="F107" s="465"/>
    </row>
    <row r="108" spans="1:6" ht="12" customHeight="1">
      <c r="A108" s="422" t="s">
        <v>313</v>
      </c>
      <c r="B108" s="417" t="s">
        <v>459</v>
      </c>
      <c r="C108" s="465"/>
      <c r="D108" s="465"/>
      <c r="E108" s="465"/>
      <c r="F108" s="465"/>
    </row>
    <row r="109" spans="1:6" ht="12" customHeight="1">
      <c r="A109" s="422" t="s">
        <v>331</v>
      </c>
      <c r="B109" s="417" t="s">
        <v>460</v>
      </c>
      <c r="C109" s="465"/>
      <c r="D109" s="465"/>
      <c r="E109" s="465"/>
      <c r="F109" s="465"/>
    </row>
    <row r="110" spans="1:6" ht="12" customHeight="1" thickBot="1">
      <c r="A110" s="431" t="s">
        <v>332</v>
      </c>
      <c r="B110" s="432" t="s">
        <v>461</v>
      </c>
      <c r="C110" s="466"/>
      <c r="D110" s="466"/>
      <c r="E110" s="466"/>
      <c r="F110" s="466"/>
    </row>
    <row r="111" spans="1:6" ht="12" customHeight="1" thickBot="1">
      <c r="A111" s="437" t="s">
        <v>183</v>
      </c>
      <c r="B111" s="615" t="s">
        <v>559</v>
      </c>
      <c r="C111" s="645">
        <f>+C112+C113+C114+C115+C116+C117+C118+C119</f>
        <v>0</v>
      </c>
      <c r="D111" s="644">
        <f>+D112+D113+D114+D115+D116+D117+D118+D119</f>
        <v>0</v>
      </c>
      <c r="E111" s="644">
        <f>+E112+E113+E114+E115+E116+E117+E118+E119</f>
        <v>0</v>
      </c>
      <c r="F111" s="644">
        <f>+F112+F113+F114+F115+F116+F117+F118+F119</f>
        <v>0</v>
      </c>
    </row>
    <row r="112" spans="1:6" ht="12" customHeight="1">
      <c r="A112" s="429" t="s">
        <v>191</v>
      </c>
      <c r="B112" s="430" t="s">
        <v>455</v>
      </c>
      <c r="C112" s="464"/>
      <c r="D112" s="464"/>
      <c r="E112" s="464"/>
      <c r="F112" s="464"/>
    </row>
    <row r="113" spans="1:6" ht="12" customHeight="1">
      <c r="A113" s="422" t="s">
        <v>192</v>
      </c>
      <c r="B113" s="417" t="s">
        <v>462</v>
      </c>
      <c r="C113" s="465"/>
      <c r="D113" s="465"/>
      <c r="E113" s="465"/>
      <c r="F113" s="465"/>
    </row>
    <row r="114" spans="1:6" ht="12" customHeight="1">
      <c r="A114" s="422" t="s">
        <v>193</v>
      </c>
      <c r="B114" s="417" t="s">
        <v>457</v>
      </c>
      <c r="C114" s="465"/>
      <c r="D114" s="465"/>
      <c r="E114" s="465"/>
      <c r="F114" s="465"/>
    </row>
    <row r="115" spans="1:6" ht="12" customHeight="1">
      <c r="A115" s="422" t="s">
        <v>194</v>
      </c>
      <c r="B115" s="417" t="s">
        <v>458</v>
      </c>
      <c r="C115" s="465"/>
      <c r="D115" s="465"/>
      <c r="E115" s="465"/>
      <c r="F115" s="465"/>
    </row>
    <row r="116" spans="1:6" ht="12" customHeight="1">
      <c r="A116" s="422" t="s">
        <v>314</v>
      </c>
      <c r="B116" s="417" t="s">
        <v>459</v>
      </c>
      <c r="C116" s="465"/>
      <c r="D116" s="465"/>
      <c r="E116" s="465"/>
      <c r="F116" s="465"/>
    </row>
    <row r="117" spans="1:6" ht="12" customHeight="1">
      <c r="A117" s="422" t="s">
        <v>333</v>
      </c>
      <c r="B117" s="417" t="s">
        <v>463</v>
      </c>
      <c r="C117" s="465"/>
      <c r="D117" s="465"/>
      <c r="E117" s="465"/>
      <c r="F117" s="465"/>
    </row>
    <row r="118" spans="1:6" ht="12" customHeight="1">
      <c r="A118" s="422" t="s">
        <v>334</v>
      </c>
      <c r="B118" s="417" t="s">
        <v>461</v>
      </c>
      <c r="C118" s="465"/>
      <c r="D118" s="465"/>
      <c r="E118" s="465"/>
      <c r="F118" s="465"/>
    </row>
    <row r="119" spans="1:6" ht="12" customHeight="1" thickBot="1">
      <c r="A119" s="431" t="s">
        <v>335</v>
      </c>
      <c r="B119" s="432" t="s">
        <v>554</v>
      </c>
      <c r="C119" s="466"/>
      <c r="D119" s="466"/>
      <c r="E119" s="466"/>
      <c r="F119" s="466"/>
    </row>
    <row r="120" spans="1:6" ht="12" customHeight="1" thickBot="1">
      <c r="A120" s="421" t="s">
        <v>97</v>
      </c>
      <c r="B120" s="611" t="s">
        <v>464</v>
      </c>
      <c r="C120" s="457">
        <f>+C101+C102</f>
        <v>24955</v>
      </c>
      <c r="D120" s="457">
        <f>+D101+D102</f>
        <v>25930</v>
      </c>
      <c r="E120" s="457">
        <f>+E101+E102</f>
        <v>29499</v>
      </c>
      <c r="F120" s="457">
        <f>+F101+F102</f>
        <v>29479</v>
      </c>
    </row>
    <row r="121" spans="1:9" ht="15" customHeight="1" thickBot="1">
      <c r="A121" s="421" t="s">
        <v>98</v>
      </c>
      <c r="B121" s="611" t="s">
        <v>465</v>
      </c>
      <c r="C121" s="458"/>
      <c r="D121" s="458"/>
      <c r="E121" s="458"/>
      <c r="F121" s="458"/>
      <c r="G121" s="177"/>
      <c r="H121" s="177"/>
      <c r="I121" s="177"/>
    </row>
    <row r="122" spans="1:6" s="1" customFormat="1" ht="12.75" customHeight="1" thickBot="1">
      <c r="A122" s="433" t="s">
        <v>99</v>
      </c>
      <c r="B122" s="612" t="s">
        <v>466</v>
      </c>
      <c r="C122" s="451">
        <f>+C120+C121</f>
        <v>24955</v>
      </c>
      <c r="D122" s="451">
        <f>+D120+D121</f>
        <v>25930</v>
      </c>
      <c r="E122" s="451">
        <f>+E120+E121</f>
        <v>29499</v>
      </c>
      <c r="F122" s="451">
        <f>+F120+F121</f>
        <v>29479</v>
      </c>
    </row>
    <row r="123" spans="1:3" ht="7.5" customHeight="1">
      <c r="A123" s="616"/>
      <c r="B123" s="616"/>
      <c r="C123" s="617"/>
    </row>
    <row r="124" spans="1:3" ht="15.75">
      <c r="A124" s="699" t="s">
        <v>265</v>
      </c>
      <c r="B124" s="699"/>
      <c r="C124" s="699"/>
    </row>
    <row r="125" spans="1:3" ht="15" customHeight="1" thickBot="1">
      <c r="A125" s="697" t="s">
        <v>258</v>
      </c>
      <c r="B125" s="697"/>
      <c r="C125" s="461" t="s">
        <v>468</v>
      </c>
    </row>
    <row r="126" spans="1:6" ht="13.5" customHeight="1" thickBot="1">
      <c r="A126" s="23">
        <v>1</v>
      </c>
      <c r="B126" s="35" t="s">
        <v>342</v>
      </c>
      <c r="C126" s="459">
        <f>+C51-C101</f>
        <v>-10051</v>
      </c>
      <c r="D126" s="459">
        <f>+D51-D101</f>
        <v>-7076</v>
      </c>
      <c r="E126" s="459">
        <f>+E51-E101</f>
        <v>-10645</v>
      </c>
      <c r="F126" s="459">
        <f>+F51-F101</f>
        <v>-10645</v>
      </c>
    </row>
    <row r="127" spans="1:3" ht="7.5" customHeight="1">
      <c r="A127" s="616"/>
      <c r="B127" s="616"/>
      <c r="C127" s="617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0" r:id="rId1"/>
  <headerFooter alignWithMargins="0">
    <oddHeader>&amp;C&amp;"Times New Roman CE,Félkövér"&amp;12
Pula Község Önkormányzata
2013. ÉVI KÖLTSÉGVETÉS
KÖTELEZŐ FELADATAINAK MÉRLEGE &amp;10
&amp;R&amp;"Times New Roman CE,Félkövér dőlt"&amp;11 1.2. melléklet a 2/2013. (III.4.) önkormányzati rendelethez</oddHeader>
  </headerFooter>
  <rowBreaks count="1" manualBreakCount="1">
    <brk id="68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4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661</v>
      </c>
    </row>
    <row r="2" spans="1:4" s="136" customFormat="1" ht="25.5" customHeight="1">
      <c r="A2" s="741" t="s">
        <v>366</v>
      </c>
      <c r="B2" s="742"/>
      <c r="C2" s="350" t="s">
        <v>399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616</v>
      </c>
      <c r="D3" s="357" t="s">
        <v>141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/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60</v>
      </c>
      <c r="D25" s="508">
        <v>14</v>
      </c>
    </row>
    <row r="26" spans="1:4" s="138" customFormat="1" ht="12" customHeight="1" thickBot="1">
      <c r="A26" s="272" t="s">
        <v>95</v>
      </c>
      <c r="B26" s="224"/>
      <c r="C26" s="176" t="s">
        <v>54</v>
      </c>
      <c r="D26" s="561">
        <v>14</v>
      </c>
    </row>
    <row r="27" spans="1:4" s="139" customFormat="1" ht="12" customHeight="1" thickBot="1">
      <c r="A27" s="578" t="s">
        <v>96</v>
      </c>
      <c r="B27" s="587"/>
      <c r="C27" s="580" t="s">
        <v>58</v>
      </c>
      <c r="D27" s="591">
        <f>+D28+D29</f>
        <v>0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/>
    </row>
    <row r="29" spans="1:4" s="139" customFormat="1" ht="15" customHeight="1" thickBot="1">
      <c r="A29" s="588"/>
      <c r="B29" s="223" t="s">
        <v>183</v>
      </c>
      <c r="C29" s="579" t="s">
        <v>45</v>
      </c>
      <c r="D29" s="124"/>
    </row>
    <row r="30" spans="1:4" ht="13.5" thickBot="1">
      <c r="A30" s="331" t="s">
        <v>97</v>
      </c>
      <c r="B30" s="576"/>
      <c r="C30" s="577" t="s">
        <v>59</v>
      </c>
      <c r="D30" s="559"/>
    </row>
    <row r="31" spans="1:4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14</v>
      </c>
    </row>
    <row r="32" spans="1:4" s="140" customFormat="1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14</v>
      </c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ht="12" customHeight="1">
      <c r="A38" s="342"/>
      <c r="B38" s="204" t="s">
        <v>197</v>
      </c>
      <c r="C38" s="9" t="s">
        <v>238</v>
      </c>
      <c r="D38" s="120"/>
    </row>
    <row r="39" spans="1:4" s="140" customFormat="1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>
        <v>14</v>
      </c>
    </row>
    <row r="41" spans="1:4" ht="12" customHeight="1" thickBot="1">
      <c r="A41" s="280" t="s">
        <v>92</v>
      </c>
      <c r="B41" s="24"/>
      <c r="C41" s="176" t="s">
        <v>52</v>
      </c>
      <c r="D41" s="478">
        <f>SUM(D42:D45)</f>
        <v>0</v>
      </c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2" customHeight="1">
      <c r="A43" s="342"/>
      <c r="B43" s="204" t="s">
        <v>202</v>
      </c>
      <c r="C43" s="9" t="s">
        <v>327</v>
      </c>
      <c r="D43" s="120"/>
    </row>
    <row r="44" spans="1:4" ht="15" customHeight="1">
      <c r="A44" s="342"/>
      <c r="B44" s="204" t="s">
        <v>205</v>
      </c>
      <c r="C44" s="9" t="s">
        <v>138</v>
      </c>
      <c r="D44" s="120"/>
    </row>
    <row r="45" spans="1:4" ht="13.5" thickBot="1">
      <c r="A45" s="342"/>
      <c r="B45" s="204" t="s">
        <v>216</v>
      </c>
      <c r="C45" s="9" t="s">
        <v>49</v>
      </c>
      <c r="D45" s="120"/>
    </row>
    <row r="46" spans="1:4" ht="15" customHeight="1" thickBot="1">
      <c r="A46" s="280" t="s">
        <v>93</v>
      </c>
      <c r="B46" s="24"/>
      <c r="C46" s="24" t="s">
        <v>50</v>
      </c>
      <c r="D46" s="508"/>
    </row>
    <row r="47" spans="1:4" ht="14.25" customHeight="1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14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9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662</v>
      </c>
    </row>
    <row r="2" spans="1:4" s="136" customFormat="1" ht="25.5" customHeight="1">
      <c r="A2" s="741" t="s">
        <v>366</v>
      </c>
      <c r="B2" s="742"/>
      <c r="C2" s="350" t="s">
        <v>399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617</v>
      </c>
      <c r="D3" s="357" t="s">
        <v>141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/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60</v>
      </c>
      <c r="D25" s="508"/>
    </row>
    <row r="26" spans="1:4" s="138" customFormat="1" ht="12" customHeight="1" thickBot="1">
      <c r="A26" s="272" t="s">
        <v>95</v>
      </c>
      <c r="B26" s="224"/>
      <c r="C26" s="176" t="s">
        <v>54</v>
      </c>
      <c r="D26" s="561"/>
    </row>
    <row r="27" spans="1:4" s="139" customFormat="1" ht="12" customHeight="1" thickBot="1">
      <c r="A27" s="578" t="s">
        <v>96</v>
      </c>
      <c r="B27" s="587"/>
      <c r="C27" s="580" t="s">
        <v>58</v>
      </c>
      <c r="D27" s="591">
        <v>278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>
        <v>278</v>
      </c>
    </row>
    <row r="29" spans="1:4" s="139" customFormat="1" ht="15" customHeight="1" thickBot="1">
      <c r="A29" s="588"/>
      <c r="B29" s="223" t="s">
        <v>183</v>
      </c>
      <c r="C29" s="579" t="s">
        <v>45</v>
      </c>
      <c r="D29" s="124"/>
    </row>
    <row r="30" spans="1:4" ht="13.5" thickBot="1">
      <c r="A30" s="331" t="s">
        <v>97</v>
      </c>
      <c r="B30" s="576"/>
      <c r="C30" s="577" t="s">
        <v>59</v>
      </c>
      <c r="D30" s="559"/>
    </row>
    <row r="31" spans="1:4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278</v>
      </c>
    </row>
    <row r="32" spans="1:4" s="140" customFormat="1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278</v>
      </c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ht="12" customHeight="1">
      <c r="A38" s="342"/>
      <c r="B38" s="204" t="s">
        <v>197</v>
      </c>
      <c r="C38" s="9" t="s">
        <v>238</v>
      </c>
      <c r="D38" s="120"/>
    </row>
    <row r="39" spans="1:4" s="140" customFormat="1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>
        <v>278</v>
      </c>
    </row>
    <row r="41" spans="1:4" ht="12" customHeight="1" thickBot="1">
      <c r="A41" s="280" t="s">
        <v>92</v>
      </c>
      <c r="B41" s="24"/>
      <c r="C41" s="176" t="s">
        <v>52</v>
      </c>
      <c r="D41" s="478">
        <f>SUM(D42:D45)</f>
        <v>0</v>
      </c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2" customHeight="1">
      <c r="A43" s="342"/>
      <c r="B43" s="204" t="s">
        <v>202</v>
      </c>
      <c r="C43" s="9" t="s">
        <v>327</v>
      </c>
      <c r="D43" s="120"/>
    </row>
    <row r="44" spans="1:4" ht="15" customHeight="1">
      <c r="A44" s="342"/>
      <c r="B44" s="204" t="s">
        <v>205</v>
      </c>
      <c r="C44" s="9" t="s">
        <v>138</v>
      </c>
      <c r="D44" s="120"/>
    </row>
    <row r="45" spans="1:4" ht="13.5" thickBot="1">
      <c r="A45" s="342"/>
      <c r="B45" s="204" t="s">
        <v>216</v>
      </c>
      <c r="C45" s="9" t="s">
        <v>49</v>
      </c>
      <c r="D45" s="120"/>
    </row>
    <row r="46" spans="1:4" ht="15" customHeight="1" thickBot="1">
      <c r="A46" s="280" t="s">
        <v>93</v>
      </c>
      <c r="B46" s="24"/>
      <c r="C46" s="24" t="s">
        <v>50</v>
      </c>
      <c r="D46" s="508"/>
    </row>
    <row r="47" spans="1:4" ht="14.25" customHeight="1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278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E5" sqref="E5"/>
    </sheetView>
  </sheetViews>
  <sheetFormatPr defaultColWidth="9.00390625" defaultRowHeight="12.75"/>
  <cols>
    <col min="1" max="1" width="6.50390625" style="3" customWidth="1"/>
    <col min="2" max="2" width="6.625" style="4" customWidth="1"/>
    <col min="3" max="3" width="72.00390625" style="4" customWidth="1"/>
    <col min="4" max="4" width="17.125" style="4" customWidth="1"/>
    <col min="5" max="5" width="15.125" style="4" customWidth="1"/>
    <col min="6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663</v>
      </c>
    </row>
    <row r="2" spans="1:4" s="136" customFormat="1" ht="25.5" customHeight="1">
      <c r="A2" s="741" t="s">
        <v>366</v>
      </c>
      <c r="B2" s="742"/>
      <c r="C2" s="350" t="s">
        <v>399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615</v>
      </c>
      <c r="D3" s="357" t="s">
        <v>141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5" ht="36.75" thickBot="1">
      <c r="A5" s="743" t="s">
        <v>367</v>
      </c>
      <c r="B5" s="744"/>
      <c r="C5" s="312" t="s">
        <v>131</v>
      </c>
      <c r="D5" s="313" t="s">
        <v>132</v>
      </c>
      <c r="E5" s="313" t="s">
        <v>683</v>
      </c>
    </row>
    <row r="6" spans="1:5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  <c r="E6" s="274">
        <v>5</v>
      </c>
    </row>
    <row r="7" spans="1:5" s="86" customFormat="1" ht="15.75" customHeight="1" thickBot="1">
      <c r="A7" s="314"/>
      <c r="B7" s="315"/>
      <c r="C7" s="315" t="s">
        <v>133</v>
      </c>
      <c r="D7" s="316"/>
      <c r="E7" s="316"/>
    </row>
    <row r="8" spans="1:5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  <c r="E8" s="478">
        <f>SUM(E9:E16)</f>
        <v>0</v>
      </c>
    </row>
    <row r="9" spans="1:5" s="138" customFormat="1" ht="12" customHeight="1">
      <c r="A9" s="321"/>
      <c r="B9" s="320" t="s">
        <v>195</v>
      </c>
      <c r="C9" s="12" t="s">
        <v>290</v>
      </c>
      <c r="D9" s="555"/>
      <c r="E9" s="555"/>
    </row>
    <row r="10" spans="1:5" s="138" customFormat="1" ht="12" customHeight="1">
      <c r="A10" s="319"/>
      <c r="B10" s="320" t="s">
        <v>196</v>
      </c>
      <c r="C10" s="9" t="s">
        <v>291</v>
      </c>
      <c r="D10" s="476"/>
      <c r="E10" s="476"/>
    </row>
    <row r="11" spans="1:5" s="138" customFormat="1" ht="12" customHeight="1">
      <c r="A11" s="319"/>
      <c r="B11" s="320" t="s">
        <v>197</v>
      </c>
      <c r="C11" s="9" t="s">
        <v>292</v>
      </c>
      <c r="D11" s="476"/>
      <c r="E11" s="476"/>
    </row>
    <row r="12" spans="1:5" s="138" customFormat="1" ht="12" customHeight="1">
      <c r="A12" s="319"/>
      <c r="B12" s="320" t="s">
        <v>198</v>
      </c>
      <c r="C12" s="9" t="s">
        <v>293</v>
      </c>
      <c r="D12" s="476"/>
      <c r="E12" s="476"/>
    </row>
    <row r="13" spans="1:5" s="138" customFormat="1" ht="12" customHeight="1">
      <c r="A13" s="319"/>
      <c r="B13" s="320" t="s">
        <v>248</v>
      </c>
      <c r="C13" s="8" t="s">
        <v>294</v>
      </c>
      <c r="D13" s="476"/>
      <c r="E13" s="476"/>
    </row>
    <row r="14" spans="1:5" s="138" customFormat="1" ht="12" customHeight="1">
      <c r="A14" s="322"/>
      <c r="B14" s="320" t="s">
        <v>199</v>
      </c>
      <c r="C14" s="9" t="s">
        <v>295</v>
      </c>
      <c r="D14" s="556"/>
      <c r="E14" s="556"/>
    </row>
    <row r="15" spans="1:5" s="139" customFormat="1" ht="12" customHeight="1">
      <c r="A15" s="319"/>
      <c r="B15" s="320" t="s">
        <v>200</v>
      </c>
      <c r="C15" s="9" t="s">
        <v>40</v>
      </c>
      <c r="D15" s="476"/>
      <c r="E15" s="476"/>
    </row>
    <row r="16" spans="1:5" s="139" customFormat="1" ht="12" customHeight="1" thickBot="1">
      <c r="A16" s="323"/>
      <c r="B16" s="324" t="s">
        <v>210</v>
      </c>
      <c r="C16" s="8" t="s">
        <v>356</v>
      </c>
      <c r="D16" s="477"/>
      <c r="E16" s="477"/>
    </row>
    <row r="17" spans="1:5" s="138" customFormat="1" ht="12" customHeight="1" thickBot="1">
      <c r="A17" s="272" t="s">
        <v>92</v>
      </c>
      <c r="B17" s="317"/>
      <c r="C17" s="318" t="s">
        <v>41</v>
      </c>
      <c r="D17" s="478"/>
      <c r="E17" s="478"/>
    </row>
    <row r="18" spans="1:5" s="139" customFormat="1" ht="12" customHeight="1">
      <c r="A18" s="319"/>
      <c r="B18" s="320" t="s">
        <v>201</v>
      </c>
      <c r="C18" s="11" t="s">
        <v>37</v>
      </c>
      <c r="D18" s="476"/>
      <c r="E18" s="476"/>
    </row>
    <row r="19" spans="1:5" s="139" customFormat="1" ht="12" customHeight="1">
      <c r="A19" s="319"/>
      <c r="B19" s="320" t="s">
        <v>202</v>
      </c>
      <c r="C19" s="9" t="s">
        <v>38</v>
      </c>
      <c r="D19" s="476"/>
      <c r="E19" s="476"/>
    </row>
    <row r="20" spans="1:5" s="139" customFormat="1" ht="12" customHeight="1">
      <c r="A20" s="319"/>
      <c r="B20" s="320" t="s">
        <v>203</v>
      </c>
      <c r="C20" s="9" t="s">
        <v>39</v>
      </c>
      <c r="D20" s="476"/>
      <c r="E20" s="476"/>
    </row>
    <row r="21" spans="1:5" s="139" customFormat="1" ht="12" customHeight="1" thickBot="1">
      <c r="A21" s="319"/>
      <c r="B21" s="320" t="s">
        <v>204</v>
      </c>
      <c r="C21" s="9" t="s">
        <v>38</v>
      </c>
      <c r="D21" s="476"/>
      <c r="E21" s="476"/>
    </row>
    <row r="22" spans="1:5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  <c r="E22" s="478">
        <f>+E23+E24</f>
        <v>0</v>
      </c>
    </row>
    <row r="23" spans="1:5" s="138" customFormat="1" ht="12" customHeight="1">
      <c r="A23" s="528"/>
      <c r="B23" s="583" t="s">
        <v>175</v>
      </c>
      <c r="C23" s="195" t="s">
        <v>415</v>
      </c>
      <c r="D23" s="589"/>
      <c r="E23" s="589"/>
    </row>
    <row r="24" spans="1:5" s="138" customFormat="1" ht="12" customHeight="1" thickBot="1">
      <c r="A24" s="581"/>
      <c r="B24" s="582" t="s">
        <v>176</v>
      </c>
      <c r="C24" s="196" t="s">
        <v>419</v>
      </c>
      <c r="D24" s="590"/>
      <c r="E24" s="590"/>
    </row>
    <row r="25" spans="1:5" s="138" customFormat="1" ht="12" customHeight="1" thickBot="1">
      <c r="A25" s="280" t="s">
        <v>94</v>
      </c>
      <c r="B25" s="317"/>
      <c r="C25" s="176" t="s">
        <v>60</v>
      </c>
      <c r="D25" s="508"/>
      <c r="E25" s="508"/>
    </row>
    <row r="26" spans="1:5" s="138" customFormat="1" ht="12" customHeight="1" thickBot="1">
      <c r="A26" s="272" t="s">
        <v>95</v>
      </c>
      <c r="B26" s="224"/>
      <c r="C26" s="176" t="s">
        <v>54</v>
      </c>
      <c r="D26" s="561"/>
      <c r="E26" s="561"/>
    </row>
    <row r="27" spans="1:5" s="139" customFormat="1" ht="12" customHeight="1" thickBot="1">
      <c r="A27" s="578" t="s">
        <v>96</v>
      </c>
      <c r="B27" s="587"/>
      <c r="C27" s="580" t="s">
        <v>58</v>
      </c>
      <c r="D27" s="591">
        <f>+D28+D29</f>
        <v>215</v>
      </c>
      <c r="E27" s="591">
        <f>+E28+E29</f>
        <v>675</v>
      </c>
    </row>
    <row r="28" spans="1:7" s="139" customFormat="1" ht="15" customHeight="1">
      <c r="A28" s="321"/>
      <c r="B28" s="222" t="s">
        <v>182</v>
      </c>
      <c r="C28" s="195" t="s">
        <v>524</v>
      </c>
      <c r="D28" s="589">
        <v>215</v>
      </c>
      <c r="E28" s="589">
        <v>675</v>
      </c>
      <c r="F28" s="139" t="s">
        <v>672</v>
      </c>
      <c r="G28" s="139" t="s">
        <v>673</v>
      </c>
    </row>
    <row r="29" spans="1:5" s="139" customFormat="1" ht="15" customHeight="1" thickBot="1">
      <c r="A29" s="588"/>
      <c r="B29" s="223" t="s">
        <v>183</v>
      </c>
      <c r="C29" s="579" t="s">
        <v>45</v>
      </c>
      <c r="D29" s="124"/>
      <c r="E29" s="124"/>
    </row>
    <row r="30" spans="1:5" ht="13.5" thickBot="1">
      <c r="A30" s="331" t="s">
        <v>97</v>
      </c>
      <c r="B30" s="576"/>
      <c r="C30" s="577" t="s">
        <v>59</v>
      </c>
      <c r="D30" s="559"/>
      <c r="E30" s="559"/>
    </row>
    <row r="31" spans="1:5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215</v>
      </c>
      <c r="E31" s="565">
        <f>+E26+E27+E30</f>
        <v>675</v>
      </c>
    </row>
    <row r="32" spans="1:5" s="140" customFormat="1" ht="12" customHeight="1">
      <c r="A32" s="334"/>
      <c r="B32" s="334"/>
      <c r="C32" s="335"/>
      <c r="D32" s="563"/>
      <c r="E32" s="563"/>
    </row>
    <row r="33" spans="1:5" ht="12" customHeight="1" thickBot="1">
      <c r="A33" s="336"/>
      <c r="B33" s="337"/>
      <c r="C33" s="337"/>
      <c r="D33" s="564"/>
      <c r="E33" s="564"/>
    </row>
    <row r="34" spans="1:5" ht="12" customHeight="1" thickBot="1">
      <c r="A34" s="338"/>
      <c r="B34" s="339"/>
      <c r="C34" s="340" t="s">
        <v>137</v>
      </c>
      <c r="D34" s="565"/>
      <c r="E34" s="565"/>
    </row>
    <row r="35" spans="1:5" ht="12" customHeight="1" thickBot="1">
      <c r="A35" s="280" t="s">
        <v>91</v>
      </c>
      <c r="B35" s="24"/>
      <c r="C35" s="176" t="s">
        <v>35</v>
      </c>
      <c r="D35" s="478">
        <f>SUM(D36:D40)</f>
        <v>215</v>
      </c>
      <c r="E35" s="478">
        <f>SUM(E36:E40)</f>
        <v>675</v>
      </c>
    </row>
    <row r="36" spans="1:5" ht="12" customHeight="1">
      <c r="A36" s="341"/>
      <c r="B36" s="221" t="s">
        <v>195</v>
      </c>
      <c r="C36" s="11" t="s">
        <v>122</v>
      </c>
      <c r="D36" s="117"/>
      <c r="E36" s="117"/>
    </row>
    <row r="37" spans="1:5" ht="12" customHeight="1">
      <c r="A37" s="342"/>
      <c r="B37" s="204" t="s">
        <v>196</v>
      </c>
      <c r="C37" s="9" t="s">
        <v>323</v>
      </c>
      <c r="D37" s="120"/>
      <c r="E37" s="120"/>
    </row>
    <row r="38" spans="1:5" ht="12" customHeight="1">
      <c r="A38" s="342"/>
      <c r="B38" s="204" t="s">
        <v>197</v>
      </c>
      <c r="C38" s="9" t="s">
        <v>238</v>
      </c>
      <c r="D38" s="120"/>
      <c r="E38" s="120"/>
    </row>
    <row r="39" spans="1:5" s="140" customFormat="1" ht="12" customHeight="1">
      <c r="A39" s="342"/>
      <c r="B39" s="204" t="s">
        <v>198</v>
      </c>
      <c r="C39" s="9" t="s">
        <v>324</v>
      </c>
      <c r="D39" s="120"/>
      <c r="E39" s="120"/>
    </row>
    <row r="40" spans="1:7" ht="12" customHeight="1" thickBot="1">
      <c r="A40" s="342"/>
      <c r="B40" s="204" t="s">
        <v>209</v>
      </c>
      <c r="C40" s="9" t="s">
        <v>325</v>
      </c>
      <c r="D40" s="120">
        <v>215</v>
      </c>
      <c r="E40" s="120">
        <v>675</v>
      </c>
      <c r="F40" s="4">
        <v>460</v>
      </c>
      <c r="G40" s="4" t="s">
        <v>674</v>
      </c>
    </row>
    <row r="41" spans="1:5" ht="12" customHeight="1" thickBot="1">
      <c r="A41" s="280" t="s">
        <v>92</v>
      </c>
      <c r="B41" s="24"/>
      <c r="C41" s="176" t="s">
        <v>52</v>
      </c>
      <c r="D41" s="478">
        <f>SUM(D42:D45)</f>
        <v>0</v>
      </c>
      <c r="E41" s="478">
        <f>SUM(E42:E45)</f>
        <v>0</v>
      </c>
    </row>
    <row r="42" spans="1:5" ht="12" customHeight="1">
      <c r="A42" s="341"/>
      <c r="B42" s="221" t="s">
        <v>201</v>
      </c>
      <c r="C42" s="11" t="s">
        <v>448</v>
      </c>
      <c r="D42" s="117"/>
      <c r="E42" s="117"/>
    </row>
    <row r="43" spans="1:5" ht="12" customHeight="1">
      <c r="A43" s="342"/>
      <c r="B43" s="204" t="s">
        <v>202</v>
      </c>
      <c r="C43" s="9" t="s">
        <v>327</v>
      </c>
      <c r="D43" s="120"/>
      <c r="E43" s="120"/>
    </row>
    <row r="44" spans="1:5" ht="15" customHeight="1">
      <c r="A44" s="342"/>
      <c r="B44" s="204" t="s">
        <v>205</v>
      </c>
      <c r="C44" s="9" t="s">
        <v>138</v>
      </c>
      <c r="D44" s="120"/>
      <c r="E44" s="120"/>
    </row>
    <row r="45" spans="1:5" ht="13.5" thickBot="1">
      <c r="A45" s="342"/>
      <c r="B45" s="204" t="s">
        <v>216</v>
      </c>
      <c r="C45" s="9" t="s">
        <v>49</v>
      </c>
      <c r="D45" s="120"/>
      <c r="E45" s="120"/>
    </row>
    <row r="46" spans="1:5" ht="15" customHeight="1" thickBot="1">
      <c r="A46" s="280" t="s">
        <v>93</v>
      </c>
      <c r="B46" s="24"/>
      <c r="C46" s="24" t="s">
        <v>50</v>
      </c>
      <c r="D46" s="508"/>
      <c r="E46" s="508"/>
    </row>
    <row r="47" spans="1:5" ht="14.25" customHeight="1" thickBot="1">
      <c r="A47" s="331" t="s">
        <v>94</v>
      </c>
      <c r="B47" s="576"/>
      <c r="C47" s="577" t="s">
        <v>53</v>
      </c>
      <c r="D47" s="559"/>
      <c r="E47" s="559"/>
    </row>
    <row r="48" spans="1:5" ht="13.5" thickBot="1">
      <c r="A48" s="280" t="s">
        <v>95</v>
      </c>
      <c r="B48" s="328"/>
      <c r="C48" s="344" t="s">
        <v>51</v>
      </c>
      <c r="D48" s="572">
        <f>+D35+D41+D46+D47</f>
        <v>215</v>
      </c>
      <c r="E48" s="572">
        <f>+E35+E41+E46+E47</f>
        <v>675</v>
      </c>
    </row>
    <row r="49" spans="1:5" ht="13.5" thickBot="1">
      <c r="A49" s="345"/>
      <c r="B49" s="346"/>
      <c r="C49" s="346"/>
      <c r="D49" s="573"/>
      <c r="E49" s="573"/>
    </row>
    <row r="50" spans="1:5" ht="13.5" thickBot="1">
      <c r="A50" s="347" t="s">
        <v>370</v>
      </c>
      <c r="B50" s="348"/>
      <c r="C50" s="349"/>
      <c r="D50" s="173"/>
      <c r="E50" s="173"/>
    </row>
    <row r="51" spans="1:5" ht="13.5" thickBot="1">
      <c r="A51" s="347" t="s">
        <v>371</v>
      </c>
      <c r="B51" s="348"/>
      <c r="C51" s="349"/>
      <c r="D51" s="173"/>
      <c r="E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31" sqref="D3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664</v>
      </c>
    </row>
    <row r="2" spans="1:4" s="136" customFormat="1" ht="25.5" customHeight="1">
      <c r="A2" s="741" t="s">
        <v>366</v>
      </c>
      <c r="B2" s="742"/>
      <c r="C2" s="350" t="s">
        <v>399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618</v>
      </c>
      <c r="D3" s="357" t="s">
        <v>142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60</v>
      </c>
      <c r="D25" s="508">
        <v>551</v>
      </c>
    </row>
    <row r="26" spans="1:4" s="138" customFormat="1" ht="12" customHeight="1" thickBot="1">
      <c r="A26" s="272" t="s">
        <v>95</v>
      </c>
      <c r="B26" s="224"/>
      <c r="C26" s="176" t="s">
        <v>54</v>
      </c>
      <c r="D26" s="561">
        <v>551</v>
      </c>
    </row>
    <row r="27" spans="1:4" s="139" customFormat="1" ht="12" customHeight="1" thickBot="1">
      <c r="A27" s="578" t="s">
        <v>96</v>
      </c>
      <c r="B27" s="587"/>
      <c r="C27" s="580" t="s">
        <v>58</v>
      </c>
      <c r="D27" s="591">
        <v>29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>
        <v>29</v>
      </c>
    </row>
    <row r="29" spans="1:4" s="139" customFormat="1" ht="15" customHeight="1" thickBot="1">
      <c r="A29" s="588"/>
      <c r="B29" s="223" t="s">
        <v>183</v>
      </c>
      <c r="C29" s="579" t="s">
        <v>45</v>
      </c>
      <c r="D29" s="124"/>
    </row>
    <row r="30" spans="1:4" ht="13.5" thickBot="1">
      <c r="A30" s="331" t="s">
        <v>97</v>
      </c>
      <c r="B30" s="576"/>
      <c r="C30" s="577" t="s">
        <v>59</v>
      </c>
      <c r="D30" s="559"/>
    </row>
    <row r="31" spans="1:4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580</v>
      </c>
    </row>
    <row r="32" spans="1:4" s="140" customFormat="1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580</v>
      </c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ht="12" customHeight="1">
      <c r="A38" s="342"/>
      <c r="B38" s="204" t="s">
        <v>197</v>
      </c>
      <c r="C38" s="9" t="s">
        <v>238</v>
      </c>
      <c r="D38" s="120"/>
    </row>
    <row r="39" spans="1:4" s="140" customFormat="1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>
        <v>580</v>
      </c>
    </row>
    <row r="41" spans="1:4" ht="12" customHeight="1" thickBot="1">
      <c r="A41" s="280" t="s">
        <v>92</v>
      </c>
      <c r="B41" s="24"/>
      <c r="C41" s="176" t="s">
        <v>52</v>
      </c>
      <c r="D41" s="478">
        <f>SUM(D42:D45)</f>
        <v>0</v>
      </c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2" customHeight="1">
      <c r="A43" s="342"/>
      <c r="B43" s="204" t="s">
        <v>202</v>
      </c>
      <c r="C43" s="9" t="s">
        <v>327</v>
      </c>
      <c r="D43" s="120"/>
    </row>
    <row r="44" spans="1:4" ht="15" customHeight="1">
      <c r="A44" s="342"/>
      <c r="B44" s="204" t="s">
        <v>205</v>
      </c>
      <c r="C44" s="9" t="s">
        <v>138</v>
      </c>
      <c r="D44" s="120"/>
    </row>
    <row r="45" spans="1:4" ht="13.5" thickBot="1">
      <c r="A45" s="342"/>
      <c r="B45" s="204" t="s">
        <v>216</v>
      </c>
      <c r="C45" s="9" t="s">
        <v>49</v>
      </c>
      <c r="D45" s="120"/>
    </row>
    <row r="46" spans="1:4" ht="15" customHeight="1" thickBot="1">
      <c r="A46" s="280" t="s">
        <v>93</v>
      </c>
      <c r="B46" s="24"/>
      <c r="C46" s="24" t="s">
        <v>50</v>
      </c>
      <c r="D46" s="508"/>
    </row>
    <row r="47" spans="1:4" ht="14.25" customHeight="1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580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25">
      <selection activeCell="C8" sqref="C8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665</v>
      </c>
    </row>
    <row r="2" spans="1:4" s="136" customFormat="1" ht="25.5" customHeight="1">
      <c r="A2" s="741" t="s">
        <v>366</v>
      </c>
      <c r="B2" s="742"/>
      <c r="C2" s="350" t="s">
        <v>399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619</v>
      </c>
      <c r="D3" s="357" t="s">
        <v>142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60</v>
      </c>
      <c r="D25" s="508"/>
    </row>
    <row r="26" spans="1:4" s="138" customFormat="1" ht="12" customHeight="1" thickBot="1">
      <c r="A26" s="272" t="s">
        <v>95</v>
      </c>
      <c r="B26" s="224"/>
      <c r="C26" s="176" t="s">
        <v>54</v>
      </c>
      <c r="D26" s="561"/>
    </row>
    <row r="27" spans="1:4" s="139" customFormat="1" ht="12" customHeight="1" thickBot="1">
      <c r="A27" s="578" t="s">
        <v>96</v>
      </c>
      <c r="B27" s="587"/>
      <c r="C27" s="580" t="s">
        <v>58</v>
      </c>
      <c r="D27" s="591">
        <v>54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>
        <v>54</v>
      </c>
    </row>
    <row r="29" spans="1:4" s="139" customFormat="1" ht="15" customHeight="1" thickBot="1">
      <c r="A29" s="588"/>
      <c r="B29" s="223" t="s">
        <v>183</v>
      </c>
      <c r="C29" s="579" t="s">
        <v>45</v>
      </c>
      <c r="D29" s="124"/>
    </row>
    <row r="30" spans="1:4" ht="13.5" thickBot="1">
      <c r="A30" s="331" t="s">
        <v>97</v>
      </c>
      <c r="B30" s="576"/>
      <c r="C30" s="577" t="s">
        <v>59</v>
      </c>
      <c r="D30" s="559"/>
    </row>
    <row r="31" spans="1:4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54</v>
      </c>
    </row>
    <row r="32" spans="1:4" s="140" customFormat="1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54</v>
      </c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ht="12" customHeight="1">
      <c r="A38" s="342"/>
      <c r="B38" s="204" t="s">
        <v>197</v>
      </c>
      <c r="C38" s="9" t="s">
        <v>238</v>
      </c>
      <c r="D38" s="120"/>
    </row>
    <row r="39" spans="1:4" s="140" customFormat="1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>
        <v>54</v>
      </c>
    </row>
    <row r="41" spans="1:4" ht="12" customHeight="1" thickBot="1">
      <c r="A41" s="280" t="s">
        <v>92</v>
      </c>
      <c r="B41" s="24"/>
      <c r="C41" s="176" t="s">
        <v>52</v>
      </c>
      <c r="D41" s="478"/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2" customHeight="1">
      <c r="A43" s="342"/>
      <c r="B43" s="204" t="s">
        <v>202</v>
      </c>
      <c r="C43" s="9" t="s">
        <v>327</v>
      </c>
      <c r="D43" s="120"/>
    </row>
    <row r="44" spans="1:4" ht="15" customHeight="1">
      <c r="A44" s="342"/>
      <c r="B44" s="204" t="s">
        <v>205</v>
      </c>
      <c r="C44" s="9" t="s">
        <v>138</v>
      </c>
      <c r="D44" s="120"/>
    </row>
    <row r="45" spans="1:4" ht="13.5" thickBot="1">
      <c r="A45" s="342"/>
      <c r="B45" s="204" t="s">
        <v>216</v>
      </c>
      <c r="C45" s="9" t="s">
        <v>49</v>
      </c>
      <c r="D45" s="120"/>
    </row>
    <row r="46" spans="1:4" ht="15" customHeight="1" thickBot="1">
      <c r="A46" s="280" t="s">
        <v>93</v>
      </c>
      <c r="B46" s="24"/>
      <c r="C46" s="24" t="s">
        <v>50</v>
      </c>
      <c r="D46" s="508"/>
    </row>
    <row r="47" spans="1:4" ht="14.25" customHeight="1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54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9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666</v>
      </c>
    </row>
    <row r="2" spans="1:4" s="136" customFormat="1" ht="25.5" customHeight="1">
      <c r="A2" s="741" t="s">
        <v>366</v>
      </c>
      <c r="B2" s="742"/>
      <c r="C2" s="350" t="s">
        <v>399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623</v>
      </c>
      <c r="D3" s="357" t="s">
        <v>143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60</v>
      </c>
      <c r="D25" s="508">
        <v>591</v>
      </c>
    </row>
    <row r="26" spans="1:4" s="138" customFormat="1" ht="12" customHeight="1" thickBot="1">
      <c r="A26" s="272" t="s">
        <v>95</v>
      </c>
      <c r="B26" s="224"/>
      <c r="C26" s="176" t="s">
        <v>54</v>
      </c>
      <c r="D26" s="561">
        <v>591</v>
      </c>
    </row>
    <row r="27" spans="1:4" s="139" customFormat="1" ht="12" customHeight="1" thickBot="1">
      <c r="A27" s="578" t="s">
        <v>96</v>
      </c>
      <c r="B27" s="587"/>
      <c r="C27" s="580" t="s">
        <v>58</v>
      </c>
      <c r="D27" s="591">
        <f>+D28+D29</f>
        <v>0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/>
    </row>
    <row r="29" spans="1:4" s="139" customFormat="1" ht="15" customHeight="1" thickBot="1">
      <c r="A29" s="588"/>
      <c r="B29" s="223" t="s">
        <v>183</v>
      </c>
      <c r="C29" s="579" t="s">
        <v>45</v>
      </c>
      <c r="D29" s="124"/>
    </row>
    <row r="30" spans="1:4" ht="13.5" thickBot="1">
      <c r="A30" s="331" t="s">
        <v>97</v>
      </c>
      <c r="B30" s="576"/>
      <c r="C30" s="577" t="s">
        <v>59</v>
      </c>
      <c r="D30" s="559"/>
    </row>
    <row r="31" spans="1:4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591</v>
      </c>
    </row>
    <row r="32" spans="1:4" s="140" customFormat="1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591</v>
      </c>
    </row>
    <row r="36" spans="1:4" ht="12" customHeight="1">
      <c r="A36" s="341"/>
      <c r="B36" s="221" t="s">
        <v>195</v>
      </c>
      <c r="C36" s="11" t="s">
        <v>122</v>
      </c>
      <c r="D36" s="117">
        <v>300</v>
      </c>
    </row>
    <row r="37" spans="1:4" ht="12" customHeight="1">
      <c r="A37" s="342"/>
      <c r="B37" s="204" t="s">
        <v>196</v>
      </c>
      <c r="C37" s="9" t="s">
        <v>323</v>
      </c>
      <c r="D37" s="120">
        <v>81</v>
      </c>
    </row>
    <row r="38" spans="1:4" ht="12" customHeight="1">
      <c r="A38" s="342"/>
      <c r="B38" s="204" t="s">
        <v>197</v>
      </c>
      <c r="C38" s="9" t="s">
        <v>238</v>
      </c>
      <c r="D38" s="120">
        <v>210</v>
      </c>
    </row>
    <row r="39" spans="1:4" s="140" customFormat="1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/>
    </row>
    <row r="41" spans="1:4" ht="12" customHeight="1" thickBot="1">
      <c r="A41" s="280" t="s">
        <v>92</v>
      </c>
      <c r="B41" s="24"/>
      <c r="C41" s="176" t="s">
        <v>52</v>
      </c>
      <c r="D41" s="478">
        <f>SUM(D42:D45)</f>
        <v>0</v>
      </c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2" customHeight="1">
      <c r="A43" s="342"/>
      <c r="B43" s="204" t="s">
        <v>202</v>
      </c>
      <c r="C43" s="9" t="s">
        <v>327</v>
      </c>
      <c r="D43" s="120"/>
    </row>
    <row r="44" spans="1:4" ht="15" customHeight="1">
      <c r="A44" s="342"/>
      <c r="B44" s="204" t="s">
        <v>205</v>
      </c>
      <c r="C44" s="9" t="s">
        <v>138</v>
      </c>
      <c r="D44" s="120"/>
    </row>
    <row r="45" spans="1:4" ht="13.5" thickBot="1">
      <c r="A45" s="342"/>
      <c r="B45" s="204" t="s">
        <v>216</v>
      </c>
      <c r="C45" s="9" t="s">
        <v>49</v>
      </c>
      <c r="D45" s="120"/>
    </row>
    <row r="46" spans="1:4" ht="15" customHeight="1" thickBot="1">
      <c r="A46" s="280" t="s">
        <v>93</v>
      </c>
      <c r="B46" s="24"/>
      <c r="C46" s="24" t="s">
        <v>50</v>
      </c>
      <c r="D46" s="508"/>
    </row>
    <row r="47" spans="1:4" ht="14.25" customHeight="1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591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F5" sqref="F5"/>
    </sheetView>
  </sheetViews>
  <sheetFormatPr defaultColWidth="9.00390625" defaultRowHeight="12.75"/>
  <cols>
    <col min="1" max="1" width="5.625" style="3" customWidth="1"/>
    <col min="2" max="2" width="7.875" style="4" customWidth="1"/>
    <col min="3" max="3" width="72.00390625" style="4" customWidth="1"/>
    <col min="4" max="4" width="18.875" style="4" customWidth="1"/>
    <col min="5" max="5" width="16.375" style="4" customWidth="1"/>
    <col min="6" max="6" width="13.625" style="4" customWidth="1"/>
    <col min="7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669</v>
      </c>
    </row>
    <row r="2" spans="1:4" s="136" customFormat="1" ht="25.5" customHeight="1">
      <c r="A2" s="741" t="s">
        <v>366</v>
      </c>
      <c r="B2" s="742"/>
      <c r="C2" s="350" t="s">
        <v>374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624</v>
      </c>
      <c r="D3" s="357" t="s">
        <v>143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6" ht="36.75" thickBot="1">
      <c r="A5" s="743" t="s">
        <v>367</v>
      </c>
      <c r="B5" s="744"/>
      <c r="C5" s="312" t="s">
        <v>131</v>
      </c>
      <c r="D5" s="313" t="s">
        <v>132</v>
      </c>
      <c r="E5" s="313" t="s">
        <v>684</v>
      </c>
      <c r="F5" s="313" t="s">
        <v>697</v>
      </c>
    </row>
    <row r="6" spans="1:6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  <c r="E6" s="274">
        <v>5</v>
      </c>
      <c r="F6" s="274">
        <v>6</v>
      </c>
    </row>
    <row r="7" spans="1:6" s="86" customFormat="1" ht="15.75" customHeight="1" thickBot="1">
      <c r="A7" s="314"/>
      <c r="B7" s="315"/>
      <c r="C7" s="315" t="s">
        <v>133</v>
      </c>
      <c r="D7" s="316"/>
      <c r="E7" s="316"/>
      <c r="F7" s="316"/>
    </row>
    <row r="8" spans="1:6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  <c r="E8" s="478">
        <f>SUM(E9:E16)</f>
        <v>0</v>
      </c>
      <c r="F8" s="478">
        <f>SUM(F9:F16)</f>
        <v>0</v>
      </c>
    </row>
    <row r="9" spans="1:6" s="138" customFormat="1" ht="12" customHeight="1">
      <c r="A9" s="321"/>
      <c r="B9" s="320" t="s">
        <v>195</v>
      </c>
      <c r="C9" s="12" t="s">
        <v>290</v>
      </c>
      <c r="D9" s="555"/>
      <c r="E9" s="555"/>
      <c r="F9" s="555"/>
    </row>
    <row r="10" spans="1:6" s="138" customFormat="1" ht="12" customHeight="1">
      <c r="A10" s="319"/>
      <c r="B10" s="320" t="s">
        <v>196</v>
      </c>
      <c r="C10" s="9" t="s">
        <v>291</v>
      </c>
      <c r="D10" s="476"/>
      <c r="E10" s="476"/>
      <c r="F10" s="476"/>
    </row>
    <row r="11" spans="1:6" s="138" customFormat="1" ht="12" customHeight="1">
      <c r="A11" s="319"/>
      <c r="B11" s="320" t="s">
        <v>197</v>
      </c>
      <c r="C11" s="9" t="s">
        <v>292</v>
      </c>
      <c r="D11" s="476"/>
      <c r="E11" s="476"/>
      <c r="F11" s="476"/>
    </row>
    <row r="12" spans="1:6" s="138" customFormat="1" ht="12" customHeight="1">
      <c r="A12" s="319"/>
      <c r="B12" s="320" t="s">
        <v>198</v>
      </c>
      <c r="C12" s="9" t="s">
        <v>293</v>
      </c>
      <c r="D12" s="476"/>
      <c r="E12" s="476"/>
      <c r="F12" s="476"/>
    </row>
    <row r="13" spans="1:6" s="138" customFormat="1" ht="12" customHeight="1">
      <c r="A13" s="319"/>
      <c r="B13" s="320" t="s">
        <v>248</v>
      </c>
      <c r="C13" s="8" t="s">
        <v>294</v>
      </c>
      <c r="D13" s="476"/>
      <c r="E13" s="476"/>
      <c r="F13" s="476"/>
    </row>
    <row r="14" spans="1:6" s="138" customFormat="1" ht="12" customHeight="1">
      <c r="A14" s="322"/>
      <c r="B14" s="320" t="s">
        <v>199</v>
      </c>
      <c r="C14" s="9" t="s">
        <v>295</v>
      </c>
      <c r="D14" s="556"/>
      <c r="E14" s="556"/>
      <c r="F14" s="556"/>
    </row>
    <row r="15" spans="1:6" s="139" customFormat="1" ht="12" customHeight="1">
      <c r="A15" s="319"/>
      <c r="B15" s="320" t="s">
        <v>200</v>
      </c>
      <c r="C15" s="9" t="s">
        <v>40</v>
      </c>
      <c r="D15" s="476"/>
      <c r="E15" s="476"/>
      <c r="F15" s="476"/>
    </row>
    <row r="16" spans="1:6" s="139" customFormat="1" ht="12" customHeight="1" thickBot="1">
      <c r="A16" s="323"/>
      <c r="B16" s="324" t="s">
        <v>210</v>
      </c>
      <c r="C16" s="8" t="s">
        <v>356</v>
      </c>
      <c r="D16" s="477"/>
      <c r="E16" s="477"/>
      <c r="F16" s="477"/>
    </row>
    <row r="17" spans="1:6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  <c r="E17" s="478">
        <f>SUM(E18:E21)</f>
        <v>0</v>
      </c>
      <c r="F17" s="478">
        <f>SUM(F18:F21)</f>
        <v>0</v>
      </c>
    </row>
    <row r="18" spans="1:6" s="139" customFormat="1" ht="12" customHeight="1">
      <c r="A18" s="319"/>
      <c r="B18" s="320" t="s">
        <v>201</v>
      </c>
      <c r="C18" s="11" t="s">
        <v>37</v>
      </c>
      <c r="D18" s="476"/>
      <c r="E18" s="476"/>
      <c r="F18" s="476"/>
    </row>
    <row r="19" spans="1:6" s="139" customFormat="1" ht="12" customHeight="1">
      <c r="A19" s="319"/>
      <c r="B19" s="320" t="s">
        <v>202</v>
      </c>
      <c r="C19" s="9" t="s">
        <v>38</v>
      </c>
      <c r="D19" s="476"/>
      <c r="E19" s="476"/>
      <c r="F19" s="476"/>
    </row>
    <row r="20" spans="1:6" s="139" customFormat="1" ht="12" customHeight="1">
      <c r="A20" s="319"/>
      <c r="B20" s="320" t="s">
        <v>203</v>
      </c>
      <c r="C20" s="9" t="s">
        <v>39</v>
      </c>
      <c r="D20" s="476"/>
      <c r="E20" s="476"/>
      <c r="F20" s="476"/>
    </row>
    <row r="21" spans="1:6" s="139" customFormat="1" ht="12" customHeight="1" thickBot="1">
      <c r="A21" s="319"/>
      <c r="B21" s="320" t="s">
        <v>204</v>
      </c>
      <c r="C21" s="9" t="s">
        <v>38</v>
      </c>
      <c r="D21" s="476"/>
      <c r="E21" s="476"/>
      <c r="F21" s="476"/>
    </row>
    <row r="22" spans="1:6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  <c r="E22" s="478">
        <f>+E23+E24</f>
        <v>100</v>
      </c>
      <c r="F22" s="478">
        <f>+F23+F24</f>
        <v>148</v>
      </c>
    </row>
    <row r="23" spans="1:6" s="138" customFormat="1" ht="12" customHeight="1">
      <c r="A23" s="528"/>
      <c r="B23" s="583" t="s">
        <v>175</v>
      </c>
      <c r="C23" s="195" t="s">
        <v>415</v>
      </c>
      <c r="D23" s="589"/>
      <c r="E23" s="589">
        <v>100</v>
      </c>
      <c r="F23" s="589">
        <v>148</v>
      </c>
    </row>
    <row r="24" spans="1:6" s="138" customFormat="1" ht="12" customHeight="1" thickBot="1">
      <c r="A24" s="581"/>
      <c r="B24" s="582" t="s">
        <v>176</v>
      </c>
      <c r="C24" s="196" t="s">
        <v>419</v>
      </c>
      <c r="D24" s="590"/>
      <c r="E24" s="590"/>
      <c r="F24" s="590"/>
    </row>
    <row r="25" spans="1:6" s="138" customFormat="1" ht="12" customHeight="1" thickBot="1">
      <c r="A25" s="280" t="s">
        <v>94</v>
      </c>
      <c r="B25" s="317"/>
      <c r="C25" s="176" t="s">
        <v>60</v>
      </c>
      <c r="D25" s="508">
        <v>674</v>
      </c>
      <c r="E25" s="508">
        <v>990</v>
      </c>
      <c r="F25" s="508">
        <v>990</v>
      </c>
    </row>
    <row r="26" spans="1:6" s="138" customFormat="1" ht="12" customHeight="1" thickBot="1">
      <c r="A26" s="272" t="s">
        <v>95</v>
      </c>
      <c r="B26" s="224"/>
      <c r="C26" s="176" t="s">
        <v>54</v>
      </c>
      <c r="D26" s="561">
        <v>774</v>
      </c>
      <c r="E26" s="561">
        <v>1090</v>
      </c>
      <c r="F26" s="561">
        <v>1138</v>
      </c>
    </row>
    <row r="27" spans="1:6" s="139" customFormat="1" ht="12" customHeight="1" thickBot="1">
      <c r="A27" s="578" t="s">
        <v>96</v>
      </c>
      <c r="B27" s="587"/>
      <c r="C27" s="580" t="s">
        <v>58</v>
      </c>
      <c r="D27" s="591">
        <f>+D28+D29</f>
        <v>0</v>
      </c>
      <c r="E27" s="591">
        <f>+E28+E29</f>
        <v>0</v>
      </c>
      <c r="F27" s="591">
        <f>+F28+F29</f>
        <v>0</v>
      </c>
    </row>
    <row r="28" spans="1:6" s="139" customFormat="1" ht="15" customHeight="1">
      <c r="A28" s="321"/>
      <c r="B28" s="222" t="s">
        <v>182</v>
      </c>
      <c r="C28" s="195" t="s">
        <v>524</v>
      </c>
      <c r="D28" s="589"/>
      <c r="E28" s="589"/>
      <c r="F28" s="589"/>
    </row>
    <row r="29" spans="1:6" s="139" customFormat="1" ht="15" customHeight="1" thickBot="1">
      <c r="A29" s="588"/>
      <c r="B29" s="223" t="s">
        <v>183</v>
      </c>
      <c r="C29" s="579" t="s">
        <v>45</v>
      </c>
      <c r="D29" s="124"/>
      <c r="E29" s="124"/>
      <c r="F29" s="124"/>
    </row>
    <row r="30" spans="1:6" ht="13.5" thickBot="1">
      <c r="A30" s="331" t="s">
        <v>97</v>
      </c>
      <c r="B30" s="576"/>
      <c r="C30" s="577" t="s">
        <v>59</v>
      </c>
      <c r="D30" s="559"/>
      <c r="E30" s="559"/>
      <c r="F30" s="559"/>
    </row>
    <row r="31" spans="1:6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774</v>
      </c>
      <c r="E31" s="565">
        <v>1090</v>
      </c>
      <c r="F31" s="565">
        <v>1138</v>
      </c>
    </row>
    <row r="32" spans="1:6" s="140" customFormat="1" ht="12" customHeight="1">
      <c r="A32" s="334"/>
      <c r="B32" s="334"/>
      <c r="C32" s="335"/>
      <c r="D32" s="563"/>
      <c r="E32" s="563"/>
      <c r="F32" s="563"/>
    </row>
    <row r="33" spans="1:6" ht="12" customHeight="1" thickBot="1">
      <c r="A33" s="336"/>
      <c r="B33" s="337"/>
      <c r="C33" s="337"/>
      <c r="D33" s="564"/>
      <c r="E33" s="564"/>
      <c r="F33" s="564"/>
    </row>
    <row r="34" spans="1:6" ht="12" customHeight="1" thickBot="1">
      <c r="A34" s="338"/>
      <c r="B34" s="339"/>
      <c r="C34" s="340" t="s">
        <v>137</v>
      </c>
      <c r="D34" s="565"/>
      <c r="E34" s="565"/>
      <c r="F34" s="565"/>
    </row>
    <row r="35" spans="1:6" ht="12" customHeight="1" thickBot="1">
      <c r="A35" s="280" t="s">
        <v>91</v>
      </c>
      <c r="B35" s="24"/>
      <c r="C35" s="176" t="s">
        <v>35</v>
      </c>
      <c r="D35" s="478">
        <f>SUM(D36:D40)</f>
        <v>774</v>
      </c>
      <c r="E35" s="478">
        <f>SUM(E36:E40)</f>
        <v>1090</v>
      </c>
      <c r="F35" s="478">
        <f>SUM(F36:F40)</f>
        <v>1138</v>
      </c>
    </row>
    <row r="36" spans="1:6" ht="12" customHeight="1">
      <c r="A36" s="341"/>
      <c r="B36" s="221" t="s">
        <v>195</v>
      </c>
      <c r="C36" s="11" t="s">
        <v>122</v>
      </c>
      <c r="D36" s="117"/>
      <c r="E36" s="117"/>
      <c r="F36" s="117"/>
    </row>
    <row r="37" spans="1:6" ht="12" customHeight="1">
      <c r="A37" s="342"/>
      <c r="B37" s="204" t="s">
        <v>196</v>
      </c>
      <c r="C37" s="9" t="s">
        <v>323</v>
      </c>
      <c r="D37" s="120">
        <v>53</v>
      </c>
      <c r="E37" s="120">
        <v>53</v>
      </c>
      <c r="F37" s="120">
        <v>53</v>
      </c>
    </row>
    <row r="38" spans="1:6" ht="12" customHeight="1">
      <c r="A38" s="342"/>
      <c r="B38" s="204" t="s">
        <v>197</v>
      </c>
      <c r="C38" s="9" t="s">
        <v>238</v>
      </c>
      <c r="D38" s="120">
        <v>621</v>
      </c>
      <c r="E38" s="120">
        <v>937</v>
      </c>
      <c r="F38" s="120">
        <v>985</v>
      </c>
    </row>
    <row r="39" spans="1:6" s="140" customFormat="1" ht="12" customHeight="1">
      <c r="A39" s="342"/>
      <c r="B39" s="204" t="s">
        <v>198</v>
      </c>
      <c r="C39" s="9" t="s">
        <v>324</v>
      </c>
      <c r="D39" s="120"/>
      <c r="E39" s="120"/>
      <c r="F39" s="120"/>
    </row>
    <row r="40" spans="1:6" ht="12" customHeight="1" thickBot="1">
      <c r="A40" s="342"/>
      <c r="B40" s="204" t="s">
        <v>209</v>
      </c>
      <c r="C40" s="9" t="s">
        <v>667</v>
      </c>
      <c r="D40" s="120">
        <v>100</v>
      </c>
      <c r="E40" s="120">
        <v>100</v>
      </c>
      <c r="F40" s="120">
        <v>100</v>
      </c>
    </row>
    <row r="41" spans="1:6" ht="12" customHeight="1" thickBot="1">
      <c r="A41" s="280" t="s">
        <v>92</v>
      </c>
      <c r="B41" s="24"/>
      <c r="C41" s="176" t="s">
        <v>52</v>
      </c>
      <c r="D41" s="478">
        <f>SUM(D42:D45)</f>
        <v>0</v>
      </c>
      <c r="E41" s="478">
        <f>SUM(E42:E45)</f>
        <v>0</v>
      </c>
      <c r="F41" s="478">
        <f>SUM(F42:F45)</f>
        <v>0</v>
      </c>
    </row>
    <row r="42" spans="1:6" ht="12" customHeight="1">
      <c r="A42" s="341"/>
      <c r="B42" s="221" t="s">
        <v>201</v>
      </c>
      <c r="C42" s="11" t="s">
        <v>448</v>
      </c>
      <c r="D42" s="117"/>
      <c r="E42" s="117"/>
      <c r="F42" s="117"/>
    </row>
    <row r="43" spans="1:6" ht="12" customHeight="1">
      <c r="A43" s="342"/>
      <c r="B43" s="204" t="s">
        <v>202</v>
      </c>
      <c r="C43" s="9" t="s">
        <v>327</v>
      </c>
      <c r="D43" s="120"/>
      <c r="E43" s="120"/>
      <c r="F43" s="120"/>
    </row>
    <row r="44" spans="1:6" ht="15" customHeight="1">
      <c r="A44" s="342"/>
      <c r="B44" s="204" t="s">
        <v>205</v>
      </c>
      <c r="C44" s="9" t="s">
        <v>138</v>
      </c>
      <c r="D44" s="120"/>
      <c r="E44" s="120"/>
      <c r="F44" s="120"/>
    </row>
    <row r="45" spans="1:6" ht="13.5" thickBot="1">
      <c r="A45" s="342"/>
      <c r="B45" s="204" t="s">
        <v>216</v>
      </c>
      <c r="C45" s="9" t="s">
        <v>49</v>
      </c>
      <c r="D45" s="120"/>
      <c r="E45" s="120"/>
      <c r="F45" s="120"/>
    </row>
    <row r="46" spans="1:6" ht="15" customHeight="1" thickBot="1">
      <c r="A46" s="280" t="s">
        <v>93</v>
      </c>
      <c r="B46" s="24"/>
      <c r="C46" s="24" t="s">
        <v>50</v>
      </c>
      <c r="D46" s="508"/>
      <c r="E46" s="508"/>
      <c r="F46" s="508"/>
    </row>
    <row r="47" spans="1:6" ht="14.25" customHeight="1" thickBot="1">
      <c r="A47" s="331" t="s">
        <v>94</v>
      </c>
      <c r="B47" s="576"/>
      <c r="C47" s="577" t="s">
        <v>53</v>
      </c>
      <c r="D47" s="559"/>
      <c r="E47" s="559"/>
      <c r="F47" s="559"/>
    </row>
    <row r="48" spans="1:6" ht="13.5" thickBot="1">
      <c r="A48" s="280" t="s">
        <v>95</v>
      </c>
      <c r="B48" s="328"/>
      <c r="C48" s="344" t="s">
        <v>51</v>
      </c>
      <c r="D48" s="572">
        <f>+D35+D41+D46+D47</f>
        <v>774</v>
      </c>
      <c r="E48" s="572">
        <f>+E35+E41+E46+E47</f>
        <v>1090</v>
      </c>
      <c r="F48" s="572">
        <f>+F35+F41+F46+F47</f>
        <v>1138</v>
      </c>
    </row>
    <row r="49" spans="1:6" ht="13.5" thickBot="1">
      <c r="A49" s="345"/>
      <c r="B49" s="346"/>
      <c r="C49" s="346"/>
      <c r="D49" s="573"/>
      <c r="E49" s="573"/>
      <c r="F49" s="573"/>
    </row>
    <row r="50" spans="1:6" ht="13.5" thickBot="1">
      <c r="A50" s="347" t="s">
        <v>370</v>
      </c>
      <c r="B50" s="348"/>
      <c r="C50" s="349"/>
      <c r="D50" s="173"/>
      <c r="E50" s="173"/>
      <c r="F50" s="173"/>
    </row>
    <row r="51" spans="1:6" ht="13.5" thickBot="1">
      <c r="A51" s="347" t="s">
        <v>371</v>
      </c>
      <c r="B51" s="348"/>
      <c r="C51" s="349"/>
      <c r="D51" s="173"/>
      <c r="E51" s="173"/>
      <c r="F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3">
      <selection activeCell="A1" sqref="A1: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56</v>
      </c>
    </row>
    <row r="2" spans="1:4" s="136" customFormat="1" ht="25.5" customHeight="1">
      <c r="A2" s="741" t="s">
        <v>366</v>
      </c>
      <c r="B2" s="742"/>
      <c r="C2" s="350" t="s">
        <v>57</v>
      </c>
      <c r="D2" s="355" t="s">
        <v>142</v>
      </c>
    </row>
    <row r="3" spans="1:4" s="136" customFormat="1" ht="16.5" thickBot="1">
      <c r="A3" s="308" t="s">
        <v>365</v>
      </c>
      <c r="B3" s="309"/>
      <c r="C3" s="356" t="s">
        <v>375</v>
      </c>
      <c r="D3" s="357"/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373</v>
      </c>
      <c r="D25" s="508"/>
    </row>
    <row r="26" spans="1:4" s="138" customFormat="1" ht="12" customHeight="1" thickBot="1">
      <c r="A26" s="272" t="s">
        <v>95</v>
      </c>
      <c r="B26" s="224"/>
      <c r="C26" s="176" t="s">
        <v>54</v>
      </c>
      <c r="D26" s="561">
        <f>+D8+D17+D22+D25</f>
        <v>0</v>
      </c>
    </row>
    <row r="27" spans="1:4" s="139" customFormat="1" ht="12" customHeight="1" thickBot="1">
      <c r="A27" s="578" t="s">
        <v>96</v>
      </c>
      <c r="B27" s="587"/>
      <c r="C27" s="580" t="s">
        <v>58</v>
      </c>
      <c r="D27" s="591">
        <f>+D28+D29</f>
        <v>0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/>
    </row>
    <row r="29" spans="1:4" s="139" customFormat="1" ht="15" customHeight="1" thickBot="1">
      <c r="A29" s="588"/>
      <c r="B29" s="223" t="s">
        <v>183</v>
      </c>
      <c r="C29" s="579" t="s">
        <v>45</v>
      </c>
      <c r="D29" s="124"/>
    </row>
    <row r="30" spans="1:4" ht="13.5" thickBot="1">
      <c r="A30" s="331" t="s">
        <v>97</v>
      </c>
      <c r="B30" s="576"/>
      <c r="C30" s="577" t="s">
        <v>59</v>
      </c>
      <c r="D30" s="559"/>
    </row>
    <row r="31" spans="1:4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0</v>
      </c>
    </row>
    <row r="32" spans="1:4" s="140" customFormat="1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0</v>
      </c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ht="12" customHeight="1">
      <c r="A38" s="342"/>
      <c r="B38" s="204" t="s">
        <v>197</v>
      </c>
      <c r="C38" s="9" t="s">
        <v>238</v>
      </c>
      <c r="D38" s="120"/>
    </row>
    <row r="39" spans="1:4" s="140" customFormat="1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/>
    </row>
    <row r="41" spans="1:4" ht="12" customHeight="1" thickBot="1">
      <c r="A41" s="280" t="s">
        <v>92</v>
      </c>
      <c r="B41" s="24"/>
      <c r="C41" s="176" t="s">
        <v>52</v>
      </c>
      <c r="D41" s="478">
        <f>SUM(D42:D45)</f>
        <v>0</v>
      </c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2" customHeight="1">
      <c r="A43" s="342"/>
      <c r="B43" s="204" t="s">
        <v>202</v>
      </c>
      <c r="C43" s="9" t="s">
        <v>327</v>
      </c>
      <c r="D43" s="120"/>
    </row>
    <row r="44" spans="1:4" ht="15" customHeight="1">
      <c r="A44" s="342"/>
      <c r="B44" s="204" t="s">
        <v>205</v>
      </c>
      <c r="C44" s="9" t="s">
        <v>138</v>
      </c>
      <c r="D44" s="120"/>
    </row>
    <row r="45" spans="1:4" ht="13.5" thickBot="1">
      <c r="A45" s="342"/>
      <c r="B45" s="204" t="s">
        <v>216</v>
      </c>
      <c r="C45" s="9" t="s">
        <v>49</v>
      </c>
      <c r="D45" s="120"/>
    </row>
    <row r="46" spans="1:4" ht="15" customHeight="1" thickBot="1">
      <c r="A46" s="280" t="s">
        <v>93</v>
      </c>
      <c r="B46" s="24"/>
      <c r="C46" s="24" t="s">
        <v>50</v>
      </c>
      <c r="D46" s="508"/>
    </row>
    <row r="47" spans="1:4" ht="14.25" customHeight="1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0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sheet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: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61</v>
      </c>
    </row>
    <row r="2" spans="1:4" s="136" customFormat="1" ht="25.5" customHeight="1">
      <c r="A2" s="741" t="s">
        <v>366</v>
      </c>
      <c r="B2" s="742"/>
      <c r="C2" s="350" t="s">
        <v>376</v>
      </c>
      <c r="D2" s="355" t="s">
        <v>143</v>
      </c>
    </row>
    <row r="3" spans="1:4" s="136" customFormat="1" ht="16.5" thickBot="1">
      <c r="A3" s="308" t="s">
        <v>365</v>
      </c>
      <c r="B3" s="309"/>
      <c r="C3" s="356" t="s">
        <v>375</v>
      </c>
      <c r="D3" s="357"/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60</v>
      </c>
      <c r="D25" s="508"/>
    </row>
    <row r="26" spans="1:4" s="138" customFormat="1" ht="12" customHeight="1" thickBot="1">
      <c r="A26" s="272" t="s">
        <v>95</v>
      </c>
      <c r="B26" s="224"/>
      <c r="C26" s="176" t="s">
        <v>54</v>
      </c>
      <c r="D26" s="561">
        <f>+D8+D17+D22+D25</f>
        <v>0</v>
      </c>
    </row>
    <row r="27" spans="1:4" s="139" customFormat="1" ht="12" customHeight="1" thickBot="1">
      <c r="A27" s="578" t="s">
        <v>96</v>
      </c>
      <c r="B27" s="587"/>
      <c r="C27" s="580" t="s">
        <v>58</v>
      </c>
      <c r="D27" s="591">
        <f>+D28+D29</f>
        <v>0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/>
    </row>
    <row r="29" spans="1:4" s="139" customFormat="1" ht="15" customHeight="1" thickBot="1">
      <c r="A29" s="588"/>
      <c r="B29" s="223" t="s">
        <v>183</v>
      </c>
      <c r="C29" s="579" t="s">
        <v>45</v>
      </c>
      <c r="D29" s="124"/>
    </row>
    <row r="30" spans="1:4" ht="13.5" thickBot="1">
      <c r="A30" s="331" t="s">
        <v>97</v>
      </c>
      <c r="B30" s="576"/>
      <c r="C30" s="577" t="s">
        <v>59</v>
      </c>
      <c r="D30" s="559"/>
    </row>
    <row r="31" spans="1:4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0</v>
      </c>
    </row>
    <row r="32" spans="1:4" s="140" customFormat="1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0</v>
      </c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ht="12" customHeight="1">
      <c r="A38" s="342"/>
      <c r="B38" s="204" t="s">
        <v>197</v>
      </c>
      <c r="C38" s="9" t="s">
        <v>238</v>
      </c>
      <c r="D38" s="120"/>
    </row>
    <row r="39" spans="1:4" s="140" customFormat="1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/>
    </row>
    <row r="41" spans="1:4" ht="12" customHeight="1" thickBot="1">
      <c r="A41" s="280" t="s">
        <v>92</v>
      </c>
      <c r="B41" s="24"/>
      <c r="C41" s="176" t="s">
        <v>52</v>
      </c>
      <c r="D41" s="478">
        <f>SUM(D42:D45)</f>
        <v>0</v>
      </c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2" customHeight="1">
      <c r="A43" s="342"/>
      <c r="B43" s="204" t="s">
        <v>202</v>
      </c>
      <c r="C43" s="9" t="s">
        <v>327</v>
      </c>
      <c r="D43" s="120"/>
    </row>
    <row r="44" spans="1:4" ht="15" customHeight="1">
      <c r="A44" s="342"/>
      <c r="B44" s="204" t="s">
        <v>205</v>
      </c>
      <c r="C44" s="9" t="s">
        <v>138</v>
      </c>
      <c r="D44" s="120"/>
    </row>
    <row r="45" spans="1:4" ht="13.5" thickBot="1">
      <c r="A45" s="342"/>
      <c r="B45" s="204" t="s">
        <v>216</v>
      </c>
      <c r="C45" s="9" t="s">
        <v>49</v>
      </c>
      <c r="D45" s="120"/>
    </row>
    <row r="46" spans="1:4" ht="15" customHeight="1" thickBot="1">
      <c r="A46" s="280" t="s">
        <v>93</v>
      </c>
      <c r="B46" s="24"/>
      <c r="C46" s="24" t="s">
        <v>50</v>
      </c>
      <c r="D46" s="508"/>
    </row>
    <row r="47" spans="1:4" ht="14.25" customHeight="1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0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sheet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: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62</v>
      </c>
    </row>
    <row r="2" spans="1:4" s="136" customFormat="1" ht="25.5" customHeight="1">
      <c r="A2" s="741" t="s">
        <v>366</v>
      </c>
      <c r="B2" s="742"/>
      <c r="C2" s="350" t="s">
        <v>377</v>
      </c>
      <c r="D2" s="355" t="s">
        <v>144</v>
      </c>
    </row>
    <row r="3" spans="1:4" s="136" customFormat="1" ht="16.5" thickBot="1">
      <c r="A3" s="308" t="s">
        <v>365</v>
      </c>
      <c r="B3" s="309"/>
      <c r="C3" s="356" t="s">
        <v>375</v>
      </c>
      <c r="D3" s="357"/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60</v>
      </c>
      <c r="D25" s="508"/>
    </row>
    <row r="26" spans="1:4" s="138" customFormat="1" ht="12" customHeight="1" thickBot="1">
      <c r="A26" s="272" t="s">
        <v>95</v>
      </c>
      <c r="B26" s="224"/>
      <c r="C26" s="176" t="s">
        <v>54</v>
      </c>
      <c r="D26" s="561">
        <f>+D8+D17+D22+D25</f>
        <v>0</v>
      </c>
    </row>
    <row r="27" spans="1:4" s="139" customFormat="1" ht="12" customHeight="1" thickBot="1">
      <c r="A27" s="578" t="s">
        <v>96</v>
      </c>
      <c r="B27" s="587"/>
      <c r="C27" s="580" t="s">
        <v>58</v>
      </c>
      <c r="D27" s="591">
        <f>+D28+D29</f>
        <v>0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/>
    </row>
    <row r="29" spans="1:4" s="139" customFormat="1" ht="15" customHeight="1" thickBot="1">
      <c r="A29" s="588"/>
      <c r="B29" s="223" t="s">
        <v>183</v>
      </c>
      <c r="C29" s="579" t="s">
        <v>45</v>
      </c>
      <c r="D29" s="124"/>
    </row>
    <row r="30" spans="1:4" ht="13.5" thickBot="1">
      <c r="A30" s="331" t="s">
        <v>97</v>
      </c>
      <c r="B30" s="576"/>
      <c r="C30" s="577" t="s">
        <v>59</v>
      </c>
      <c r="D30" s="559"/>
    </row>
    <row r="31" spans="1:4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0</v>
      </c>
    </row>
    <row r="32" spans="1:4" s="140" customFormat="1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0</v>
      </c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ht="12" customHeight="1">
      <c r="A38" s="342"/>
      <c r="B38" s="204" t="s">
        <v>197</v>
      </c>
      <c r="C38" s="9" t="s">
        <v>238</v>
      </c>
      <c r="D38" s="120"/>
    </row>
    <row r="39" spans="1:4" s="140" customFormat="1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/>
    </row>
    <row r="41" spans="1:4" ht="12" customHeight="1" thickBot="1">
      <c r="A41" s="280" t="s">
        <v>92</v>
      </c>
      <c r="B41" s="24"/>
      <c r="C41" s="176" t="s">
        <v>52</v>
      </c>
      <c r="D41" s="478">
        <f>SUM(D42:D45)</f>
        <v>0</v>
      </c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2" customHeight="1">
      <c r="A43" s="342"/>
      <c r="B43" s="204" t="s">
        <v>202</v>
      </c>
      <c r="C43" s="9" t="s">
        <v>327</v>
      </c>
      <c r="D43" s="120"/>
    </row>
    <row r="44" spans="1:4" ht="15" customHeight="1">
      <c r="A44" s="342"/>
      <c r="B44" s="204" t="s">
        <v>205</v>
      </c>
      <c r="C44" s="9" t="s">
        <v>138</v>
      </c>
      <c r="D44" s="120"/>
    </row>
    <row r="45" spans="1:4" ht="13.5" thickBot="1">
      <c r="A45" s="342"/>
      <c r="B45" s="204" t="s">
        <v>216</v>
      </c>
      <c r="C45" s="9" t="s">
        <v>49</v>
      </c>
      <c r="D45" s="120"/>
    </row>
    <row r="46" spans="1:4" ht="15" customHeight="1" thickBot="1">
      <c r="A46" s="280" t="s">
        <v>93</v>
      </c>
      <c r="B46" s="24"/>
      <c r="C46" s="24" t="s">
        <v>50</v>
      </c>
      <c r="D46" s="508"/>
    </row>
    <row r="47" spans="1:4" ht="14.25" customHeight="1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0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sheet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7"/>
  <sheetViews>
    <sheetView zoomScale="120" zoomScaleNormal="120" zoomScaleSheetLayoutView="100" zoomScalePageLayoutView="0" workbookViewId="0" topLeftCell="A4">
      <selection activeCell="A1" sqref="A1:D1"/>
    </sheetView>
  </sheetViews>
  <sheetFormatPr defaultColWidth="9.00390625" defaultRowHeight="12.75"/>
  <cols>
    <col min="1" max="1" width="9.00390625" style="623" customWidth="1"/>
    <col min="2" max="2" width="91.625" style="623" customWidth="1"/>
    <col min="3" max="3" width="21.625" style="624" customWidth="1"/>
    <col min="4" max="4" width="9.00390625" style="49" customWidth="1"/>
    <col min="5" max="16384" width="9.375" style="49" customWidth="1"/>
  </cols>
  <sheetData>
    <row r="1" spans="1:3" ht="15.75" customHeight="1">
      <c r="A1" s="695" t="s">
        <v>88</v>
      </c>
      <c r="B1" s="695"/>
      <c r="C1" s="695"/>
    </row>
    <row r="2" spans="1:3" ht="15.75" customHeight="1" thickBot="1">
      <c r="A2" s="697" t="s">
        <v>256</v>
      </c>
      <c r="B2" s="697"/>
      <c r="C2" s="461" t="s">
        <v>468</v>
      </c>
    </row>
    <row r="3" spans="1:3" ht="37.5" customHeight="1" thickBot="1">
      <c r="A3" s="28" t="s">
        <v>154</v>
      </c>
      <c r="B3" s="29" t="s">
        <v>90</v>
      </c>
      <c r="C3" s="50" t="s">
        <v>446</v>
      </c>
    </row>
    <row r="4" spans="1:3" s="51" customFormat="1" ht="12" customHeight="1" thickBot="1">
      <c r="A4" s="42">
        <v>1</v>
      </c>
      <c r="B4" s="43">
        <v>2</v>
      </c>
      <c r="C4" s="44">
        <v>3</v>
      </c>
    </row>
    <row r="5" spans="1:3" s="1" customFormat="1" ht="12" customHeight="1" thickBot="1">
      <c r="A5" s="25" t="s">
        <v>91</v>
      </c>
      <c r="B5" s="24" t="s">
        <v>282</v>
      </c>
      <c r="C5" s="439">
        <f>+C6+C11+C20</f>
        <v>0</v>
      </c>
    </row>
    <row r="6" spans="1:3" s="1" customFormat="1" ht="12" customHeight="1" thickBot="1">
      <c r="A6" s="23" t="s">
        <v>92</v>
      </c>
      <c r="B6" s="416" t="s">
        <v>544</v>
      </c>
      <c r="C6" s="374">
        <f>+C7+C8+C9+C10</f>
        <v>0</v>
      </c>
    </row>
    <row r="7" spans="1:3" s="1" customFormat="1" ht="12" customHeight="1">
      <c r="A7" s="16" t="s">
        <v>201</v>
      </c>
      <c r="B7" s="605" t="s">
        <v>135</v>
      </c>
      <c r="C7" s="375"/>
    </row>
    <row r="8" spans="1:3" s="1" customFormat="1" ht="12" customHeight="1">
      <c r="A8" s="16" t="s">
        <v>202</v>
      </c>
      <c r="B8" s="430" t="s">
        <v>170</v>
      </c>
      <c r="C8" s="375"/>
    </row>
    <row r="9" spans="1:3" s="1" customFormat="1" ht="12" customHeight="1">
      <c r="A9" s="16" t="s">
        <v>203</v>
      </c>
      <c r="B9" s="430" t="s">
        <v>283</v>
      </c>
      <c r="C9" s="375"/>
    </row>
    <row r="10" spans="1:3" s="1" customFormat="1" ht="12" customHeight="1" thickBot="1">
      <c r="A10" s="16" t="s">
        <v>204</v>
      </c>
      <c r="B10" s="606" t="s">
        <v>284</v>
      </c>
      <c r="C10" s="375"/>
    </row>
    <row r="11" spans="1:3" s="1" customFormat="1" ht="12" customHeight="1" thickBot="1">
      <c r="A11" s="23" t="s">
        <v>93</v>
      </c>
      <c r="B11" s="24" t="s">
        <v>285</v>
      </c>
      <c r="C11" s="440">
        <f>+C12+C13+C14+C15+C16+C17+C18+C19</f>
        <v>0</v>
      </c>
    </row>
    <row r="12" spans="1:3" s="1" customFormat="1" ht="12" customHeight="1">
      <c r="A12" s="20" t="s">
        <v>175</v>
      </c>
      <c r="B12" s="12" t="s">
        <v>290</v>
      </c>
      <c r="C12" s="441"/>
    </row>
    <row r="13" spans="1:3" s="1" customFormat="1" ht="12" customHeight="1">
      <c r="A13" s="16" t="s">
        <v>176</v>
      </c>
      <c r="B13" s="9" t="s">
        <v>291</v>
      </c>
      <c r="C13" s="442"/>
    </row>
    <row r="14" spans="1:3" s="1" customFormat="1" ht="12" customHeight="1">
      <c r="A14" s="16" t="s">
        <v>177</v>
      </c>
      <c r="B14" s="9" t="s">
        <v>292</v>
      </c>
      <c r="C14" s="442"/>
    </row>
    <row r="15" spans="1:3" s="1" customFormat="1" ht="12" customHeight="1">
      <c r="A15" s="16" t="s">
        <v>178</v>
      </c>
      <c r="B15" s="9" t="s">
        <v>293</v>
      </c>
      <c r="C15" s="442"/>
    </row>
    <row r="16" spans="1:3" s="1" customFormat="1" ht="12" customHeight="1">
      <c r="A16" s="15" t="s">
        <v>286</v>
      </c>
      <c r="B16" s="8" t="s">
        <v>294</v>
      </c>
      <c r="C16" s="443"/>
    </row>
    <row r="17" spans="1:3" s="1" customFormat="1" ht="12" customHeight="1">
      <c r="A17" s="16" t="s">
        <v>287</v>
      </c>
      <c r="B17" s="9" t="s">
        <v>407</v>
      </c>
      <c r="C17" s="442"/>
    </row>
    <row r="18" spans="1:3" s="1" customFormat="1" ht="12" customHeight="1">
      <c r="A18" s="16" t="s">
        <v>288</v>
      </c>
      <c r="B18" s="9" t="s">
        <v>296</v>
      </c>
      <c r="C18" s="442"/>
    </row>
    <row r="19" spans="1:3" s="1" customFormat="1" ht="12" customHeight="1" thickBot="1">
      <c r="A19" s="17" t="s">
        <v>289</v>
      </c>
      <c r="B19" s="10" t="s">
        <v>297</v>
      </c>
      <c r="C19" s="444"/>
    </row>
    <row r="20" spans="1:3" s="1" customFormat="1" ht="12" customHeight="1" thickBot="1">
      <c r="A20" s="23" t="s">
        <v>298</v>
      </c>
      <c r="B20" s="24" t="s">
        <v>408</v>
      </c>
      <c r="C20" s="445"/>
    </row>
    <row r="21" spans="1:3" s="1" customFormat="1" ht="12" customHeight="1" thickBot="1">
      <c r="A21" s="23" t="s">
        <v>95</v>
      </c>
      <c r="B21" s="24" t="s">
        <v>300</v>
      </c>
      <c r="C21" s="440">
        <f>+C22+C23+C24+C25+C26+C27+C28+C29</f>
        <v>0</v>
      </c>
    </row>
    <row r="22" spans="1:3" s="1" customFormat="1" ht="12" customHeight="1">
      <c r="A22" s="18" t="s">
        <v>179</v>
      </c>
      <c r="B22" s="11" t="s">
        <v>306</v>
      </c>
      <c r="C22" s="446"/>
    </row>
    <row r="23" spans="1:3" s="1" customFormat="1" ht="12" customHeight="1">
      <c r="A23" s="16" t="s">
        <v>180</v>
      </c>
      <c r="B23" s="9" t="s">
        <v>307</v>
      </c>
      <c r="C23" s="442"/>
    </row>
    <row r="24" spans="1:3" s="1" customFormat="1" ht="12" customHeight="1">
      <c r="A24" s="16" t="s">
        <v>181</v>
      </c>
      <c r="B24" s="9" t="s">
        <v>308</v>
      </c>
      <c r="C24" s="442"/>
    </row>
    <row r="25" spans="1:3" s="1" customFormat="1" ht="12" customHeight="1">
      <c r="A25" s="19" t="s">
        <v>301</v>
      </c>
      <c r="B25" s="9" t="s">
        <v>184</v>
      </c>
      <c r="C25" s="447"/>
    </row>
    <row r="26" spans="1:3" s="1" customFormat="1" ht="12" customHeight="1">
      <c r="A26" s="19" t="s">
        <v>302</v>
      </c>
      <c r="B26" s="9" t="s">
        <v>309</v>
      </c>
      <c r="C26" s="447"/>
    </row>
    <row r="27" spans="1:3" s="1" customFormat="1" ht="12" customHeight="1">
      <c r="A27" s="16" t="s">
        <v>303</v>
      </c>
      <c r="B27" s="9" t="s">
        <v>310</v>
      </c>
      <c r="C27" s="442"/>
    </row>
    <row r="28" spans="1:3" s="1" customFormat="1" ht="12" customHeight="1">
      <c r="A28" s="16" t="s">
        <v>304</v>
      </c>
      <c r="B28" s="9" t="s">
        <v>409</v>
      </c>
      <c r="C28" s="448"/>
    </row>
    <row r="29" spans="1:3" s="1" customFormat="1" ht="12" customHeight="1" thickBot="1">
      <c r="A29" s="16" t="s">
        <v>305</v>
      </c>
      <c r="B29" s="14" t="s">
        <v>312</v>
      </c>
      <c r="C29" s="448"/>
    </row>
    <row r="30" spans="1:3" s="1" customFormat="1" ht="12" customHeight="1" thickBot="1">
      <c r="A30" s="409" t="s">
        <v>96</v>
      </c>
      <c r="B30" s="24" t="s">
        <v>545</v>
      </c>
      <c r="C30" s="374">
        <f>+C31+C37</f>
        <v>0</v>
      </c>
    </row>
    <row r="31" spans="1:3" s="1" customFormat="1" ht="12" customHeight="1">
      <c r="A31" s="410" t="s">
        <v>182</v>
      </c>
      <c r="B31" s="607" t="s">
        <v>546</v>
      </c>
      <c r="C31" s="406">
        <f>+C32+C33+C34+C35+C36</f>
        <v>0</v>
      </c>
    </row>
    <row r="32" spans="1:3" s="1" customFormat="1" ht="12" customHeight="1">
      <c r="A32" s="411" t="s">
        <v>185</v>
      </c>
      <c r="B32" s="417" t="s">
        <v>410</v>
      </c>
      <c r="C32" s="379"/>
    </row>
    <row r="33" spans="1:3" s="1" customFormat="1" ht="12" customHeight="1">
      <c r="A33" s="411" t="s">
        <v>186</v>
      </c>
      <c r="B33" s="417" t="s">
        <v>411</v>
      </c>
      <c r="C33" s="379"/>
    </row>
    <row r="34" spans="1:3" s="1" customFormat="1" ht="12" customHeight="1">
      <c r="A34" s="411" t="s">
        <v>187</v>
      </c>
      <c r="B34" s="417" t="s">
        <v>412</v>
      </c>
      <c r="C34" s="379"/>
    </row>
    <row r="35" spans="1:3" s="1" customFormat="1" ht="12" customHeight="1">
      <c r="A35" s="411" t="s">
        <v>188</v>
      </c>
      <c r="B35" s="417" t="s">
        <v>413</v>
      </c>
      <c r="C35" s="379"/>
    </row>
    <row r="36" spans="1:3" s="1" customFormat="1" ht="12" customHeight="1">
      <c r="A36" s="411" t="s">
        <v>313</v>
      </c>
      <c r="B36" s="417" t="s">
        <v>547</v>
      </c>
      <c r="C36" s="379"/>
    </row>
    <row r="37" spans="1:3" s="1" customFormat="1" ht="12" customHeight="1">
      <c r="A37" s="411" t="s">
        <v>183</v>
      </c>
      <c r="B37" s="418" t="s">
        <v>548</v>
      </c>
      <c r="C37" s="405">
        <f>+C38+C39+C40+C41+C42</f>
        <v>0</v>
      </c>
    </row>
    <row r="38" spans="1:3" s="1" customFormat="1" ht="12" customHeight="1">
      <c r="A38" s="411" t="s">
        <v>191</v>
      </c>
      <c r="B38" s="417" t="s">
        <v>410</v>
      </c>
      <c r="C38" s="379"/>
    </row>
    <row r="39" spans="1:3" s="1" customFormat="1" ht="12" customHeight="1">
      <c r="A39" s="411" t="s">
        <v>192</v>
      </c>
      <c r="B39" s="417" t="s">
        <v>411</v>
      </c>
      <c r="C39" s="379"/>
    </row>
    <row r="40" spans="1:3" s="1" customFormat="1" ht="12" customHeight="1">
      <c r="A40" s="411" t="s">
        <v>193</v>
      </c>
      <c r="B40" s="417" t="s">
        <v>412</v>
      </c>
      <c r="C40" s="379"/>
    </row>
    <row r="41" spans="1:3" s="1" customFormat="1" ht="12" customHeight="1">
      <c r="A41" s="411" t="s">
        <v>194</v>
      </c>
      <c r="B41" s="419" t="s">
        <v>413</v>
      </c>
      <c r="C41" s="379"/>
    </row>
    <row r="42" spans="1:3" s="1" customFormat="1" ht="12" customHeight="1" thickBot="1">
      <c r="A42" s="412" t="s">
        <v>314</v>
      </c>
      <c r="B42" s="420" t="s">
        <v>549</v>
      </c>
      <c r="C42" s="380"/>
    </row>
    <row r="43" spans="1:3" s="1" customFormat="1" ht="12" customHeight="1" thickBot="1">
      <c r="A43" s="23" t="s">
        <v>315</v>
      </c>
      <c r="B43" s="608" t="s">
        <v>414</v>
      </c>
      <c r="C43" s="374">
        <f>+C44+C45</f>
        <v>0</v>
      </c>
    </row>
    <row r="44" spans="1:3" s="1" customFormat="1" ht="12" customHeight="1">
      <c r="A44" s="18" t="s">
        <v>189</v>
      </c>
      <c r="B44" s="430" t="s">
        <v>415</v>
      </c>
      <c r="C44" s="377"/>
    </row>
    <row r="45" spans="1:3" s="1" customFormat="1" ht="12" customHeight="1" thickBot="1">
      <c r="A45" s="15" t="s">
        <v>190</v>
      </c>
      <c r="B45" s="425" t="s">
        <v>419</v>
      </c>
      <c r="C45" s="376"/>
    </row>
    <row r="46" spans="1:3" s="1" customFormat="1" ht="12" customHeight="1" thickBot="1">
      <c r="A46" s="23" t="s">
        <v>98</v>
      </c>
      <c r="B46" s="608" t="s">
        <v>418</v>
      </c>
      <c r="C46" s="374">
        <f>+C47+C48+C49</f>
        <v>0</v>
      </c>
    </row>
    <row r="47" spans="1:3" s="1" customFormat="1" ht="12" customHeight="1">
      <c r="A47" s="18" t="s">
        <v>318</v>
      </c>
      <c r="B47" s="430" t="s">
        <v>316</v>
      </c>
      <c r="C47" s="407"/>
    </row>
    <row r="48" spans="1:3" s="1" customFormat="1" ht="12" customHeight="1">
      <c r="A48" s="16" t="s">
        <v>319</v>
      </c>
      <c r="B48" s="417" t="s">
        <v>317</v>
      </c>
      <c r="C48" s="448"/>
    </row>
    <row r="49" spans="1:3" s="1" customFormat="1" ht="12" customHeight="1" thickBot="1">
      <c r="A49" s="15" t="s">
        <v>477</v>
      </c>
      <c r="B49" s="425" t="s">
        <v>416</v>
      </c>
      <c r="C49" s="381"/>
    </row>
    <row r="50" spans="1:5" s="1" customFormat="1" ht="17.25" customHeight="1" thickBot="1">
      <c r="A50" s="23" t="s">
        <v>320</v>
      </c>
      <c r="B50" s="609" t="s">
        <v>417</v>
      </c>
      <c r="C50" s="449"/>
      <c r="E50" s="52"/>
    </row>
    <row r="51" spans="1:3" s="1" customFormat="1" ht="12" customHeight="1" thickBot="1">
      <c r="A51" s="23" t="s">
        <v>100</v>
      </c>
      <c r="B51" s="27" t="s">
        <v>321</v>
      </c>
      <c r="C51" s="450">
        <f>+C6+C11+C20+C21+C30+C43+C46+C50</f>
        <v>0</v>
      </c>
    </row>
    <row r="52" spans="1:3" s="1" customFormat="1" ht="12" customHeight="1" thickBot="1">
      <c r="A52" s="421" t="s">
        <v>101</v>
      </c>
      <c r="B52" s="416" t="s">
        <v>420</v>
      </c>
      <c r="C52" s="451">
        <f>+C53+C59</f>
        <v>0</v>
      </c>
    </row>
    <row r="53" spans="1:3" s="1" customFormat="1" ht="12" customHeight="1">
      <c r="A53" s="610" t="s">
        <v>249</v>
      </c>
      <c r="B53" s="607" t="s">
        <v>421</v>
      </c>
      <c r="C53" s="452">
        <f>+C54+C55+C56+C57+C58</f>
        <v>0</v>
      </c>
    </row>
    <row r="54" spans="1:3" s="1" customFormat="1" ht="12" customHeight="1">
      <c r="A54" s="422" t="s">
        <v>436</v>
      </c>
      <c r="B54" s="417" t="s">
        <v>422</v>
      </c>
      <c r="C54" s="448"/>
    </row>
    <row r="55" spans="1:3" s="1" customFormat="1" ht="12" customHeight="1">
      <c r="A55" s="422" t="s">
        <v>437</v>
      </c>
      <c r="B55" s="417" t="s">
        <v>423</v>
      </c>
      <c r="C55" s="448"/>
    </row>
    <row r="56" spans="1:3" s="1" customFormat="1" ht="12" customHeight="1">
      <c r="A56" s="422" t="s">
        <v>438</v>
      </c>
      <c r="B56" s="417" t="s">
        <v>424</v>
      </c>
      <c r="C56" s="448"/>
    </row>
    <row r="57" spans="1:3" s="1" customFormat="1" ht="12" customHeight="1">
      <c r="A57" s="422" t="s">
        <v>439</v>
      </c>
      <c r="B57" s="417" t="s">
        <v>425</v>
      </c>
      <c r="C57" s="448"/>
    </row>
    <row r="58" spans="1:3" s="1" customFormat="1" ht="12" customHeight="1">
      <c r="A58" s="422" t="s">
        <v>440</v>
      </c>
      <c r="B58" s="417" t="s">
        <v>426</v>
      </c>
      <c r="C58" s="448"/>
    </row>
    <row r="59" spans="1:3" s="1" customFormat="1" ht="12" customHeight="1">
      <c r="A59" s="423" t="s">
        <v>250</v>
      </c>
      <c r="B59" s="418" t="s">
        <v>427</v>
      </c>
      <c r="C59" s="453">
        <f>+C60+C61+C62+C63+C64</f>
        <v>0</v>
      </c>
    </row>
    <row r="60" spans="1:3" s="1" customFormat="1" ht="12" customHeight="1">
      <c r="A60" s="422" t="s">
        <v>441</v>
      </c>
      <c r="B60" s="417" t="s">
        <v>428</v>
      </c>
      <c r="C60" s="448"/>
    </row>
    <row r="61" spans="1:3" s="1" customFormat="1" ht="12" customHeight="1">
      <c r="A61" s="422" t="s">
        <v>442</v>
      </c>
      <c r="B61" s="417" t="s">
        <v>429</v>
      </c>
      <c r="C61" s="448"/>
    </row>
    <row r="62" spans="1:3" s="1" customFormat="1" ht="12" customHeight="1">
      <c r="A62" s="422" t="s">
        <v>443</v>
      </c>
      <c r="B62" s="417" t="s">
        <v>430</v>
      </c>
      <c r="C62" s="448"/>
    </row>
    <row r="63" spans="1:3" s="1" customFormat="1" ht="12" customHeight="1">
      <c r="A63" s="422" t="s">
        <v>444</v>
      </c>
      <c r="B63" s="417" t="s">
        <v>431</v>
      </c>
      <c r="C63" s="448"/>
    </row>
    <row r="64" spans="1:3" s="1" customFormat="1" ht="12" customHeight="1" thickBot="1">
      <c r="A64" s="424" t="s">
        <v>445</v>
      </c>
      <c r="B64" s="425" t="s">
        <v>432</v>
      </c>
      <c r="C64" s="454"/>
    </row>
    <row r="65" spans="1:3" s="1" customFormat="1" ht="12" customHeight="1" thickBot="1">
      <c r="A65" s="426" t="s">
        <v>102</v>
      </c>
      <c r="B65" s="611" t="s">
        <v>433</v>
      </c>
      <c r="C65" s="451">
        <f>+C51+C52</f>
        <v>0</v>
      </c>
    </row>
    <row r="66" spans="1:3" s="1" customFormat="1" ht="13.5" customHeight="1" thickBot="1">
      <c r="A66" s="427" t="s">
        <v>103</v>
      </c>
      <c r="B66" s="612" t="s">
        <v>434</v>
      </c>
      <c r="C66" s="462"/>
    </row>
    <row r="67" spans="1:3" s="1" customFormat="1" ht="12" customHeight="1" thickBot="1">
      <c r="A67" s="426" t="s">
        <v>104</v>
      </c>
      <c r="B67" s="611" t="s">
        <v>435</v>
      </c>
      <c r="C67" s="463">
        <f>+C65+C66</f>
        <v>0</v>
      </c>
    </row>
    <row r="68" spans="1:3" s="1" customFormat="1" ht="12.75" customHeight="1">
      <c r="A68" s="6"/>
      <c r="B68" s="7"/>
      <c r="C68" s="455"/>
    </row>
    <row r="69" spans="1:3" ht="16.5" customHeight="1">
      <c r="A69" s="695" t="s">
        <v>120</v>
      </c>
      <c r="B69" s="695"/>
      <c r="C69" s="695"/>
    </row>
    <row r="70" spans="1:3" s="468" customFormat="1" ht="16.5" customHeight="1" thickBot="1">
      <c r="A70" s="698" t="s">
        <v>257</v>
      </c>
      <c r="B70" s="698"/>
      <c r="C70" s="193" t="s">
        <v>468</v>
      </c>
    </row>
    <row r="71" spans="1:3" ht="37.5" customHeight="1" thickBot="1">
      <c r="A71" s="28" t="s">
        <v>89</v>
      </c>
      <c r="B71" s="29" t="s">
        <v>121</v>
      </c>
      <c r="C71" s="50" t="s">
        <v>446</v>
      </c>
    </row>
    <row r="72" spans="1:3" s="51" customFormat="1" ht="12" customHeight="1" thickBot="1">
      <c r="A72" s="42">
        <v>1</v>
      </c>
      <c r="B72" s="43">
        <v>2</v>
      </c>
      <c r="C72" s="438">
        <v>3</v>
      </c>
    </row>
    <row r="73" spans="1:3" ht="12" customHeight="1" thickBot="1">
      <c r="A73" s="25" t="s">
        <v>91</v>
      </c>
      <c r="B73" s="36" t="s">
        <v>322</v>
      </c>
      <c r="C73" s="439">
        <f>+C74+C75+C76+C77+C78</f>
        <v>0</v>
      </c>
    </row>
    <row r="74" spans="1:3" ht="12" customHeight="1">
      <c r="A74" s="20" t="s">
        <v>195</v>
      </c>
      <c r="B74" s="12" t="s">
        <v>122</v>
      </c>
      <c r="C74" s="441"/>
    </row>
    <row r="75" spans="1:3" ht="12" customHeight="1">
      <c r="A75" s="16" t="s">
        <v>196</v>
      </c>
      <c r="B75" s="9" t="s">
        <v>323</v>
      </c>
      <c r="C75" s="442"/>
    </row>
    <row r="76" spans="1:3" ht="12" customHeight="1">
      <c r="A76" s="16" t="s">
        <v>197</v>
      </c>
      <c r="B76" s="9" t="s">
        <v>238</v>
      </c>
      <c r="C76" s="447"/>
    </row>
    <row r="77" spans="1:3" ht="12" customHeight="1">
      <c r="A77" s="16" t="s">
        <v>198</v>
      </c>
      <c r="B77" s="13" t="s">
        <v>324</v>
      </c>
      <c r="C77" s="447"/>
    </row>
    <row r="78" spans="1:3" ht="12" customHeight="1">
      <c r="A78" s="16" t="s">
        <v>209</v>
      </c>
      <c r="B78" s="22" t="s">
        <v>325</v>
      </c>
      <c r="C78" s="447"/>
    </row>
    <row r="79" spans="1:3" ht="12" customHeight="1">
      <c r="A79" s="16" t="s">
        <v>199</v>
      </c>
      <c r="B79" s="9" t="s">
        <v>347</v>
      </c>
      <c r="C79" s="447"/>
    </row>
    <row r="80" spans="1:3" ht="12" customHeight="1">
      <c r="A80" s="16" t="s">
        <v>200</v>
      </c>
      <c r="B80" s="197" t="s">
        <v>348</v>
      </c>
      <c r="C80" s="447"/>
    </row>
    <row r="81" spans="1:3" ht="12" customHeight="1">
      <c r="A81" s="16" t="s">
        <v>210</v>
      </c>
      <c r="B81" s="197" t="s">
        <v>447</v>
      </c>
      <c r="C81" s="447"/>
    </row>
    <row r="82" spans="1:3" ht="12" customHeight="1">
      <c r="A82" s="16" t="s">
        <v>211</v>
      </c>
      <c r="B82" s="198" t="s">
        <v>349</v>
      </c>
      <c r="C82" s="447"/>
    </row>
    <row r="83" spans="1:3" ht="12" customHeight="1">
      <c r="A83" s="15" t="s">
        <v>212</v>
      </c>
      <c r="B83" s="199" t="s">
        <v>350</v>
      </c>
      <c r="C83" s="447"/>
    </row>
    <row r="84" spans="1:3" ht="12" customHeight="1">
      <c r="A84" s="16" t="s">
        <v>213</v>
      </c>
      <c r="B84" s="199" t="s">
        <v>351</v>
      </c>
      <c r="C84" s="447"/>
    </row>
    <row r="85" spans="1:3" ht="12" customHeight="1" thickBot="1">
      <c r="A85" s="21" t="s">
        <v>215</v>
      </c>
      <c r="B85" s="200" t="s">
        <v>352</v>
      </c>
      <c r="C85" s="456"/>
    </row>
    <row r="86" spans="1:3" ht="12" customHeight="1" thickBot="1">
      <c r="A86" s="23" t="s">
        <v>92</v>
      </c>
      <c r="B86" s="35" t="s">
        <v>478</v>
      </c>
      <c r="C86" s="440">
        <f>+C87+C88+C89</f>
        <v>0</v>
      </c>
    </row>
    <row r="87" spans="1:3" ht="12" customHeight="1">
      <c r="A87" s="18" t="s">
        <v>201</v>
      </c>
      <c r="B87" s="9" t="s">
        <v>448</v>
      </c>
      <c r="C87" s="446"/>
    </row>
    <row r="88" spans="1:3" ht="12" customHeight="1">
      <c r="A88" s="18" t="s">
        <v>202</v>
      </c>
      <c r="B88" s="14" t="s">
        <v>327</v>
      </c>
      <c r="C88" s="442"/>
    </row>
    <row r="89" spans="1:3" ht="12" customHeight="1">
      <c r="A89" s="18" t="s">
        <v>203</v>
      </c>
      <c r="B89" s="417" t="s">
        <v>479</v>
      </c>
      <c r="C89" s="375"/>
    </row>
    <row r="90" spans="1:3" ht="12" customHeight="1">
      <c r="A90" s="18" t="s">
        <v>204</v>
      </c>
      <c r="B90" s="417" t="s">
        <v>550</v>
      </c>
      <c r="C90" s="375"/>
    </row>
    <row r="91" spans="1:3" ht="12" customHeight="1">
      <c r="A91" s="18" t="s">
        <v>205</v>
      </c>
      <c r="B91" s="417" t="s">
        <v>480</v>
      </c>
      <c r="C91" s="375"/>
    </row>
    <row r="92" spans="1:3" ht="15.75">
      <c r="A92" s="18" t="s">
        <v>214</v>
      </c>
      <c r="B92" s="417" t="s">
        <v>481</v>
      </c>
      <c r="C92" s="375"/>
    </row>
    <row r="93" spans="1:3" ht="12" customHeight="1">
      <c r="A93" s="18" t="s">
        <v>216</v>
      </c>
      <c r="B93" s="613" t="s">
        <v>452</v>
      </c>
      <c r="C93" s="375"/>
    </row>
    <row r="94" spans="1:3" ht="12" customHeight="1">
      <c r="A94" s="18" t="s">
        <v>328</v>
      </c>
      <c r="B94" s="613" t="s">
        <v>453</v>
      </c>
      <c r="C94" s="375"/>
    </row>
    <row r="95" spans="1:3" ht="12" customHeight="1">
      <c r="A95" s="18" t="s">
        <v>329</v>
      </c>
      <c r="B95" s="613" t="s">
        <v>451</v>
      </c>
      <c r="C95" s="375"/>
    </row>
    <row r="96" spans="1:3" ht="24" customHeight="1" thickBot="1">
      <c r="A96" s="15" t="s">
        <v>330</v>
      </c>
      <c r="B96" s="614" t="s">
        <v>450</v>
      </c>
      <c r="C96" s="378"/>
    </row>
    <row r="97" spans="1:3" ht="12" customHeight="1" thickBot="1">
      <c r="A97" s="23" t="s">
        <v>93</v>
      </c>
      <c r="B97" s="176" t="s">
        <v>482</v>
      </c>
      <c r="C97" s="440">
        <f>+C98+C99</f>
        <v>0</v>
      </c>
    </row>
    <row r="98" spans="1:3" ht="12" customHeight="1">
      <c r="A98" s="18" t="s">
        <v>175</v>
      </c>
      <c r="B98" s="11" t="s">
        <v>139</v>
      </c>
      <c r="C98" s="446"/>
    </row>
    <row r="99" spans="1:3" ht="12" customHeight="1" thickBot="1">
      <c r="A99" s="19" t="s">
        <v>176</v>
      </c>
      <c r="B99" s="14" t="s">
        <v>140</v>
      </c>
      <c r="C99" s="447"/>
    </row>
    <row r="100" spans="1:3" s="415" customFormat="1" ht="12" customHeight="1" thickBot="1">
      <c r="A100" s="421" t="s">
        <v>94</v>
      </c>
      <c r="B100" s="416" t="s">
        <v>454</v>
      </c>
      <c r="C100" s="625"/>
    </row>
    <row r="101" spans="1:3" ht="12" customHeight="1" thickBot="1">
      <c r="A101" s="413" t="s">
        <v>95</v>
      </c>
      <c r="B101" s="414" t="s">
        <v>262</v>
      </c>
      <c r="C101" s="439">
        <f>+C73+C86+C97+C100</f>
        <v>0</v>
      </c>
    </row>
    <row r="102" spans="1:3" ht="12" customHeight="1" thickBot="1">
      <c r="A102" s="421" t="s">
        <v>96</v>
      </c>
      <c r="B102" s="416" t="s">
        <v>551</v>
      </c>
      <c r="C102" s="440">
        <f>+C103+C111</f>
        <v>0</v>
      </c>
    </row>
    <row r="103" spans="1:3" ht="12" customHeight="1" thickBot="1">
      <c r="A103" s="428" t="s">
        <v>182</v>
      </c>
      <c r="B103" s="615" t="s">
        <v>558</v>
      </c>
      <c r="C103" s="440">
        <f>+C104+C105+C106+C107+C108+C109+C110</f>
        <v>0</v>
      </c>
    </row>
    <row r="104" spans="1:3" ht="12" customHeight="1">
      <c r="A104" s="429" t="s">
        <v>185</v>
      </c>
      <c r="B104" s="430" t="s">
        <v>455</v>
      </c>
      <c r="C104" s="464"/>
    </row>
    <row r="105" spans="1:3" ht="12" customHeight="1">
      <c r="A105" s="422" t="s">
        <v>186</v>
      </c>
      <c r="B105" s="417" t="s">
        <v>456</v>
      </c>
      <c r="C105" s="465"/>
    </row>
    <row r="106" spans="1:3" ht="12" customHeight="1">
      <c r="A106" s="422" t="s">
        <v>187</v>
      </c>
      <c r="B106" s="417" t="s">
        <v>457</v>
      </c>
      <c r="C106" s="465"/>
    </row>
    <row r="107" spans="1:3" ht="12" customHeight="1">
      <c r="A107" s="422" t="s">
        <v>188</v>
      </c>
      <c r="B107" s="417" t="s">
        <v>458</v>
      </c>
      <c r="C107" s="465"/>
    </row>
    <row r="108" spans="1:3" ht="12" customHeight="1">
      <c r="A108" s="422" t="s">
        <v>313</v>
      </c>
      <c r="B108" s="417" t="s">
        <v>459</v>
      </c>
      <c r="C108" s="465"/>
    </row>
    <row r="109" spans="1:3" ht="12" customHeight="1">
      <c r="A109" s="422" t="s">
        <v>331</v>
      </c>
      <c r="B109" s="417" t="s">
        <v>460</v>
      </c>
      <c r="C109" s="465"/>
    </row>
    <row r="110" spans="1:3" ht="12" customHeight="1" thickBot="1">
      <c r="A110" s="431" t="s">
        <v>332</v>
      </c>
      <c r="B110" s="432" t="s">
        <v>461</v>
      </c>
      <c r="C110" s="466"/>
    </row>
    <row r="111" spans="1:3" ht="12" customHeight="1" thickBot="1">
      <c r="A111" s="428" t="s">
        <v>183</v>
      </c>
      <c r="B111" s="615" t="s">
        <v>559</v>
      </c>
      <c r="C111" s="440">
        <f>+C112+C113+C114+C115+C116+C117+C118+C119</f>
        <v>0</v>
      </c>
    </row>
    <row r="112" spans="1:3" ht="12" customHeight="1">
      <c r="A112" s="429" t="s">
        <v>191</v>
      </c>
      <c r="B112" s="430" t="s">
        <v>455</v>
      </c>
      <c r="C112" s="464"/>
    </row>
    <row r="113" spans="1:3" ht="12" customHeight="1">
      <c r="A113" s="422" t="s">
        <v>192</v>
      </c>
      <c r="B113" s="417" t="s">
        <v>462</v>
      </c>
      <c r="C113" s="465"/>
    </row>
    <row r="114" spans="1:3" ht="12" customHeight="1">
      <c r="A114" s="422" t="s">
        <v>193</v>
      </c>
      <c r="B114" s="417" t="s">
        <v>457</v>
      </c>
      <c r="C114" s="465"/>
    </row>
    <row r="115" spans="1:3" ht="12" customHeight="1">
      <c r="A115" s="422" t="s">
        <v>194</v>
      </c>
      <c r="B115" s="417" t="s">
        <v>458</v>
      </c>
      <c r="C115" s="465"/>
    </row>
    <row r="116" spans="1:3" ht="12" customHeight="1">
      <c r="A116" s="422" t="s">
        <v>314</v>
      </c>
      <c r="B116" s="417" t="s">
        <v>459</v>
      </c>
      <c r="C116" s="465"/>
    </row>
    <row r="117" spans="1:3" ht="12" customHeight="1">
      <c r="A117" s="422" t="s">
        <v>333</v>
      </c>
      <c r="B117" s="417" t="s">
        <v>463</v>
      </c>
      <c r="C117" s="465"/>
    </row>
    <row r="118" spans="1:3" ht="12" customHeight="1">
      <c r="A118" s="422" t="s">
        <v>334</v>
      </c>
      <c r="B118" s="417" t="s">
        <v>461</v>
      </c>
      <c r="C118" s="465"/>
    </row>
    <row r="119" spans="1:3" ht="12" customHeight="1" thickBot="1">
      <c r="A119" s="431" t="s">
        <v>335</v>
      </c>
      <c r="B119" s="432" t="s">
        <v>554</v>
      </c>
      <c r="C119" s="466"/>
    </row>
    <row r="120" spans="1:3" ht="12" customHeight="1" thickBot="1">
      <c r="A120" s="421" t="s">
        <v>97</v>
      </c>
      <c r="B120" s="611" t="s">
        <v>464</v>
      </c>
      <c r="C120" s="457">
        <f>+C101+C102</f>
        <v>0</v>
      </c>
    </row>
    <row r="121" spans="1:9" ht="15" customHeight="1" thickBot="1">
      <c r="A121" s="421" t="s">
        <v>98</v>
      </c>
      <c r="B121" s="611" t="s">
        <v>465</v>
      </c>
      <c r="C121" s="458"/>
      <c r="F121" s="52"/>
      <c r="G121" s="177"/>
      <c r="H121" s="177"/>
      <c r="I121" s="177"/>
    </row>
    <row r="122" spans="1:3" s="1" customFormat="1" ht="12.75" customHeight="1" thickBot="1">
      <c r="A122" s="433" t="s">
        <v>99</v>
      </c>
      <c r="B122" s="612" t="s">
        <v>466</v>
      </c>
      <c r="C122" s="451">
        <f>+C120+C121</f>
        <v>0</v>
      </c>
    </row>
    <row r="123" spans="1:3" ht="7.5" customHeight="1">
      <c r="A123" s="616"/>
      <c r="B123" s="616"/>
      <c r="C123" s="617"/>
    </row>
    <row r="124" spans="1:3" ht="15.75">
      <c r="A124" s="699" t="s">
        <v>265</v>
      </c>
      <c r="B124" s="699"/>
      <c r="C124" s="699"/>
    </row>
    <row r="125" spans="1:3" ht="15" customHeight="1" thickBot="1">
      <c r="A125" s="697" t="s">
        <v>258</v>
      </c>
      <c r="B125" s="697"/>
      <c r="C125" s="461" t="s">
        <v>468</v>
      </c>
    </row>
    <row r="126" spans="1:4" ht="13.5" customHeight="1" thickBot="1">
      <c r="A126" s="23">
        <v>1</v>
      </c>
      <c r="B126" s="35" t="s">
        <v>342</v>
      </c>
      <c r="C126" s="459">
        <f>+C51-C101</f>
        <v>0</v>
      </c>
      <c r="D126" s="183"/>
    </row>
    <row r="127" spans="1:3" ht="7.5" customHeight="1">
      <c r="A127" s="616"/>
      <c r="B127" s="616"/>
      <c r="C127" s="617"/>
    </row>
  </sheetData>
  <sheetProtection sheet="1" objects="1" scenarios="1"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..............................Önkormányzat
2013. ÉVI KÖLTSÉGVETÉS
ÖNKÉNT VÁLLALT FELADATAINAK MÉRLEGE&amp;10
&amp;R&amp;"Times New Roman CE,Félkövér dőlt"&amp;11 1.3. melléklet a ........./2013. (.......) önkormányzati rendelethez</oddHeader>
  </headerFooter>
  <rowBreaks count="1" manualBreakCount="1">
    <brk id="68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C16" sqref="C16"/>
    </sheetView>
  </sheetViews>
  <sheetFormatPr defaultColWidth="9.00390625" defaultRowHeight="12.75"/>
  <cols>
    <col min="1" max="1" width="5.50390625" style="58" customWidth="1"/>
    <col min="2" max="2" width="33.125" style="58" customWidth="1"/>
    <col min="3" max="3" width="12.375" style="58" customWidth="1"/>
    <col min="4" max="4" width="11.50390625" style="58" customWidth="1"/>
    <col min="5" max="5" width="11.375" style="58" customWidth="1"/>
    <col min="6" max="6" width="11.00390625" style="58" customWidth="1"/>
    <col min="7" max="7" width="14.375" style="58" customWidth="1"/>
    <col min="8" max="16384" width="9.375" style="58" customWidth="1"/>
  </cols>
  <sheetData>
    <row r="1" spans="1:7" ht="43.5" customHeight="1">
      <c r="A1" s="746" t="s">
        <v>63</v>
      </c>
      <c r="B1" s="746"/>
      <c r="C1" s="746"/>
      <c r="D1" s="746"/>
      <c r="E1" s="746"/>
      <c r="F1" s="746"/>
      <c r="G1" s="746"/>
    </row>
    <row r="3" spans="1:7" s="229" customFormat="1" ht="27" customHeight="1">
      <c r="A3" s="227" t="s">
        <v>381</v>
      </c>
      <c r="B3" s="228"/>
      <c r="C3" s="745" t="s">
        <v>382</v>
      </c>
      <c r="D3" s="745"/>
      <c r="E3" s="745"/>
      <c r="F3" s="745"/>
      <c r="G3" s="745"/>
    </row>
    <row r="4" spans="1:7" s="229" customFormat="1" ht="15.75">
      <c r="A4" s="228"/>
      <c r="B4" s="228"/>
      <c r="C4" s="228"/>
      <c r="D4" s="228"/>
      <c r="E4" s="228"/>
      <c r="F4" s="228"/>
      <c r="G4" s="228"/>
    </row>
    <row r="5" spans="1:7" s="229" customFormat="1" ht="24.75" customHeight="1">
      <c r="A5" s="227" t="s">
        <v>383</v>
      </c>
      <c r="B5" s="228"/>
      <c r="C5" s="745" t="s">
        <v>382</v>
      </c>
      <c r="D5" s="745"/>
      <c r="E5" s="745"/>
      <c r="F5" s="745"/>
      <c r="G5" s="228"/>
    </row>
    <row r="6" spans="1:7" s="230" customFormat="1" ht="12.75">
      <c r="A6" s="290"/>
      <c r="B6" s="290"/>
      <c r="C6" s="290"/>
      <c r="D6" s="290"/>
      <c r="E6" s="290"/>
      <c r="F6" s="290"/>
      <c r="G6" s="290"/>
    </row>
    <row r="7" spans="1:7" s="231" customFormat="1" ht="15" customHeight="1">
      <c r="A7" s="373" t="s">
        <v>384</v>
      </c>
      <c r="B7" s="372"/>
      <c r="C7" s="372"/>
      <c r="D7" s="358"/>
      <c r="E7" s="358"/>
      <c r="F7" s="358"/>
      <c r="G7" s="358"/>
    </row>
    <row r="8" spans="1:7" s="231" customFormat="1" ht="15" customHeight="1" thickBot="1">
      <c r="A8" s="373" t="s">
        <v>385</v>
      </c>
      <c r="B8" s="358"/>
      <c r="C8" s="358"/>
      <c r="D8" s="358"/>
      <c r="E8" s="358"/>
      <c r="F8" s="358"/>
      <c r="G8" s="358"/>
    </row>
    <row r="9" spans="1:7" s="116" customFormat="1" ht="42" customHeight="1" thickBot="1">
      <c r="A9" s="269" t="s">
        <v>89</v>
      </c>
      <c r="B9" s="270" t="s">
        <v>386</v>
      </c>
      <c r="C9" s="270" t="s">
        <v>387</v>
      </c>
      <c r="D9" s="270" t="s">
        <v>388</v>
      </c>
      <c r="E9" s="270" t="s">
        <v>389</v>
      </c>
      <c r="F9" s="270" t="s">
        <v>390</v>
      </c>
      <c r="G9" s="271" t="s">
        <v>126</v>
      </c>
    </row>
    <row r="10" spans="1:7" ht="24" customHeight="1">
      <c r="A10" s="359" t="s">
        <v>91</v>
      </c>
      <c r="B10" s="278" t="s">
        <v>391</v>
      </c>
      <c r="C10" s="232"/>
      <c r="D10" s="232"/>
      <c r="E10" s="232"/>
      <c r="F10" s="232"/>
      <c r="G10" s="360">
        <f>SUM(C10:F10)</f>
        <v>0</v>
      </c>
    </row>
    <row r="11" spans="1:7" ht="24" customHeight="1">
      <c r="A11" s="361" t="s">
        <v>92</v>
      </c>
      <c r="B11" s="279" t="s">
        <v>392</v>
      </c>
      <c r="C11" s="233"/>
      <c r="D11" s="233"/>
      <c r="E11" s="233"/>
      <c r="F11" s="233"/>
      <c r="G11" s="362">
        <f aca="true" t="shared" si="0" ref="G11:G16">SUM(C11:F11)</f>
        <v>0</v>
      </c>
    </row>
    <row r="12" spans="1:7" ht="24" customHeight="1">
      <c r="A12" s="361" t="s">
        <v>93</v>
      </c>
      <c r="B12" s="279" t="s">
        <v>393</v>
      </c>
      <c r="C12" s="233"/>
      <c r="D12" s="233"/>
      <c r="E12" s="233"/>
      <c r="F12" s="233"/>
      <c r="G12" s="362">
        <f t="shared" si="0"/>
        <v>0</v>
      </c>
    </row>
    <row r="13" spans="1:7" ht="24" customHeight="1">
      <c r="A13" s="361" t="s">
        <v>94</v>
      </c>
      <c r="B13" s="279" t="s">
        <v>394</v>
      </c>
      <c r="C13" s="233"/>
      <c r="D13" s="233"/>
      <c r="E13" s="233"/>
      <c r="F13" s="233"/>
      <c r="G13" s="362">
        <f t="shared" si="0"/>
        <v>0</v>
      </c>
    </row>
    <row r="14" spans="1:7" ht="24" customHeight="1">
      <c r="A14" s="361" t="s">
        <v>95</v>
      </c>
      <c r="B14" s="279" t="s">
        <v>395</v>
      </c>
      <c r="C14" s="233"/>
      <c r="D14" s="233"/>
      <c r="E14" s="233"/>
      <c r="F14" s="233"/>
      <c r="G14" s="362">
        <f t="shared" si="0"/>
        <v>0</v>
      </c>
    </row>
    <row r="15" spans="1:7" ht="24" customHeight="1" thickBot="1">
      <c r="A15" s="363" t="s">
        <v>96</v>
      </c>
      <c r="B15" s="364" t="s">
        <v>396</v>
      </c>
      <c r="C15" s="234"/>
      <c r="D15" s="234"/>
      <c r="E15" s="234"/>
      <c r="F15" s="234"/>
      <c r="G15" s="365">
        <f t="shared" si="0"/>
        <v>0</v>
      </c>
    </row>
    <row r="16" spans="1:7" s="235" customFormat="1" ht="24" customHeight="1" thickBot="1">
      <c r="A16" s="366" t="s">
        <v>97</v>
      </c>
      <c r="B16" s="367" t="s">
        <v>126</v>
      </c>
      <c r="C16" s="368">
        <f>SUM(C10:C15)</f>
        <v>0</v>
      </c>
      <c r="D16" s="368">
        <f>SUM(D10:D15)</f>
        <v>0</v>
      </c>
      <c r="E16" s="368">
        <f>SUM(E10:E15)</f>
        <v>0</v>
      </c>
      <c r="F16" s="368">
        <f>SUM(F10:F15)</f>
        <v>0</v>
      </c>
      <c r="G16" s="369">
        <f t="shared" si="0"/>
        <v>0</v>
      </c>
    </row>
    <row r="17" spans="1:7" s="230" customFormat="1" ht="12.75">
      <c r="A17" s="290"/>
      <c r="B17" s="290"/>
      <c r="C17" s="290"/>
      <c r="D17" s="290"/>
      <c r="E17" s="290"/>
      <c r="F17" s="290"/>
      <c r="G17" s="290"/>
    </row>
    <row r="18" spans="1:7" s="230" customFormat="1" ht="12.75">
      <c r="A18" s="290"/>
      <c r="B18" s="290"/>
      <c r="C18" s="290"/>
      <c r="D18" s="290"/>
      <c r="E18" s="290"/>
      <c r="F18" s="290"/>
      <c r="G18" s="290"/>
    </row>
    <row r="19" spans="1:7" s="230" customFormat="1" ht="12.75">
      <c r="A19" s="290"/>
      <c r="B19" s="290"/>
      <c r="C19" s="290"/>
      <c r="D19" s="290"/>
      <c r="E19" s="290"/>
      <c r="F19" s="290"/>
      <c r="G19" s="290"/>
    </row>
    <row r="20" spans="1:7" s="230" customFormat="1" ht="15.75">
      <c r="A20" s="229" t="s">
        <v>570</v>
      </c>
      <c r="B20" s="290"/>
      <c r="C20" s="290"/>
      <c r="D20" s="290"/>
      <c r="E20" s="290"/>
      <c r="F20" s="290"/>
      <c r="G20" s="290"/>
    </row>
    <row r="21" spans="1:7" s="230" customFormat="1" ht="12.75">
      <c r="A21" s="290"/>
      <c r="B21" s="290"/>
      <c r="C21" s="290"/>
      <c r="D21" s="290"/>
      <c r="E21" s="290"/>
      <c r="F21" s="290"/>
      <c r="G21" s="290"/>
    </row>
    <row r="22" spans="1:7" ht="12.75">
      <c r="A22" s="290"/>
      <c r="B22" s="290"/>
      <c r="C22" s="290"/>
      <c r="D22" s="290"/>
      <c r="E22" s="290"/>
      <c r="F22" s="290"/>
      <c r="G22" s="290"/>
    </row>
    <row r="23" spans="1:7" ht="12.75">
      <c r="A23" s="290"/>
      <c r="B23" s="290"/>
      <c r="C23" s="230"/>
      <c r="D23" s="230"/>
      <c r="E23" s="230"/>
      <c r="F23" s="230"/>
      <c r="G23" s="290"/>
    </row>
    <row r="24" spans="1:7" ht="13.5">
      <c r="A24" s="290"/>
      <c r="B24" s="290"/>
      <c r="C24" s="370"/>
      <c r="D24" s="371" t="s">
        <v>397</v>
      </c>
      <c r="E24" s="371"/>
      <c r="F24" s="370"/>
      <c r="G24" s="290"/>
    </row>
    <row r="25" spans="3:6" ht="13.5">
      <c r="C25" s="236"/>
      <c r="D25" s="237"/>
      <c r="E25" s="237"/>
      <c r="F25" s="236"/>
    </row>
    <row r="26" spans="3:6" ht="13.5">
      <c r="C26" s="236"/>
      <c r="D26" s="237"/>
      <c r="E26" s="237"/>
      <c r="F26" s="236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……/2013. (….) 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view="pageLayout" zoomScaleNormal="120" zoomScaleSheetLayoutView="130" workbookViewId="0" topLeftCell="A1">
      <selection activeCell="C35" sqref="C35"/>
    </sheetView>
  </sheetViews>
  <sheetFormatPr defaultColWidth="9.00390625" defaultRowHeight="12.75"/>
  <cols>
    <col min="1" max="1" width="9.00390625" style="623" customWidth="1"/>
    <col min="2" max="2" width="75.875" style="623" customWidth="1"/>
    <col min="3" max="3" width="15.50390625" style="624" customWidth="1"/>
    <col min="4" max="5" width="15.50390625" style="623" customWidth="1"/>
    <col min="6" max="6" width="9.00390625" style="49" customWidth="1"/>
    <col min="7" max="16384" width="9.375" style="49" customWidth="1"/>
  </cols>
  <sheetData>
    <row r="1" spans="1:5" ht="15.75" customHeight="1">
      <c r="A1" s="695" t="s">
        <v>88</v>
      </c>
      <c r="B1" s="695"/>
      <c r="C1" s="695"/>
      <c r="D1" s="695"/>
      <c r="E1" s="695"/>
    </row>
    <row r="2" spans="1:5" ht="15.75" customHeight="1" thickBot="1">
      <c r="A2" s="697" t="s">
        <v>256</v>
      </c>
      <c r="B2" s="697"/>
      <c r="D2" s="194"/>
      <c r="E2" s="461" t="s">
        <v>468</v>
      </c>
    </row>
    <row r="3" spans="1:5" ht="37.5" customHeight="1" thickBot="1">
      <c r="A3" s="28" t="s">
        <v>154</v>
      </c>
      <c r="B3" s="29" t="s">
        <v>90</v>
      </c>
      <c r="C3" s="29" t="s">
        <v>64</v>
      </c>
      <c r="D3" s="679" t="s">
        <v>65</v>
      </c>
      <c r="E3" s="226" t="s">
        <v>446</v>
      </c>
    </row>
    <row r="4" spans="1:5" s="51" customFormat="1" ht="12" customHeight="1" thickBot="1">
      <c r="A4" s="42">
        <v>1</v>
      </c>
      <c r="B4" s="43">
        <v>2</v>
      </c>
      <c r="C4" s="43">
        <v>3</v>
      </c>
      <c r="D4" s="43">
        <v>4</v>
      </c>
      <c r="E4" s="44">
        <v>5</v>
      </c>
    </row>
    <row r="5" spans="1:5" s="1" customFormat="1" ht="12" customHeight="1" thickBot="1">
      <c r="A5" s="25" t="s">
        <v>91</v>
      </c>
      <c r="B5" s="24" t="s">
        <v>282</v>
      </c>
      <c r="C5" s="649">
        <f>+C6+C11+C20</f>
        <v>10538</v>
      </c>
      <c r="D5" s="649">
        <f>+D6+D11+D20</f>
        <v>9800</v>
      </c>
      <c r="E5" s="439">
        <f>+E6+E11+E20</f>
        <v>2439</v>
      </c>
    </row>
    <row r="6" spans="1:5" s="1" customFormat="1" ht="12" customHeight="1" thickBot="1">
      <c r="A6" s="23" t="s">
        <v>92</v>
      </c>
      <c r="B6" s="416" t="s">
        <v>544</v>
      </c>
      <c r="C6" s="650">
        <f>+C7+C8+C9+C10</f>
        <v>2260</v>
      </c>
      <c r="D6" s="650">
        <f>+D7+D8+D9+D10</f>
        <v>1923</v>
      </c>
      <c r="E6" s="440">
        <f>+E7+E8+E9+E10</f>
        <v>1878</v>
      </c>
    </row>
    <row r="7" spans="1:5" s="1" customFormat="1" ht="12" customHeight="1">
      <c r="A7" s="16" t="s">
        <v>201</v>
      </c>
      <c r="B7" s="605" t="s">
        <v>135</v>
      </c>
      <c r="C7" s="651">
        <v>1810</v>
      </c>
      <c r="D7" s="651">
        <v>1797</v>
      </c>
      <c r="E7" s="442">
        <v>1800</v>
      </c>
    </row>
    <row r="8" spans="1:5" s="1" customFormat="1" ht="12" customHeight="1">
      <c r="A8" s="16" t="s">
        <v>202</v>
      </c>
      <c r="B8" s="430" t="s">
        <v>170</v>
      </c>
      <c r="C8" s="651"/>
      <c r="D8" s="651"/>
      <c r="E8" s="442"/>
    </row>
    <row r="9" spans="1:5" s="1" customFormat="1" ht="12" customHeight="1">
      <c r="A9" s="16" t="s">
        <v>203</v>
      </c>
      <c r="B9" s="430" t="s">
        <v>283</v>
      </c>
      <c r="C9" s="651">
        <v>198</v>
      </c>
      <c r="D9" s="651">
        <v>4</v>
      </c>
      <c r="E9" s="442">
        <v>4</v>
      </c>
    </row>
    <row r="10" spans="1:5" s="1" customFormat="1" ht="12" customHeight="1" thickBot="1">
      <c r="A10" s="16" t="s">
        <v>204</v>
      </c>
      <c r="B10" s="606" t="s">
        <v>284</v>
      </c>
      <c r="C10" s="651">
        <v>252</v>
      </c>
      <c r="D10" s="651">
        <v>122</v>
      </c>
      <c r="E10" s="442">
        <v>74</v>
      </c>
    </row>
    <row r="11" spans="1:5" s="1" customFormat="1" ht="12" customHeight="1" thickBot="1">
      <c r="A11" s="23" t="s">
        <v>93</v>
      </c>
      <c r="B11" s="24" t="s">
        <v>285</v>
      </c>
      <c r="C11" s="650">
        <f>+C12+C13+C14+C15+C16+C17+C18+C19</f>
        <v>402</v>
      </c>
      <c r="D11" s="650">
        <f>+D12+D13+D14+D15+D16+D17+D18+D19</f>
        <v>325</v>
      </c>
      <c r="E11" s="440">
        <f>+E12+E13+E14+E15+E16+E17+E18+E19</f>
        <v>235</v>
      </c>
    </row>
    <row r="12" spans="1:5" s="1" customFormat="1" ht="12" customHeight="1">
      <c r="A12" s="20" t="s">
        <v>175</v>
      </c>
      <c r="B12" s="12" t="s">
        <v>290</v>
      </c>
      <c r="C12" s="652"/>
      <c r="D12" s="652"/>
      <c r="E12" s="441"/>
    </row>
    <row r="13" spans="1:5" s="1" customFormat="1" ht="12" customHeight="1">
      <c r="A13" s="16" t="s">
        <v>176</v>
      </c>
      <c r="B13" s="9" t="s">
        <v>291</v>
      </c>
      <c r="C13" s="651">
        <v>95</v>
      </c>
      <c r="D13" s="651">
        <v>11</v>
      </c>
      <c r="E13" s="442">
        <v>11</v>
      </c>
    </row>
    <row r="14" spans="1:5" s="1" customFormat="1" ht="12" customHeight="1">
      <c r="A14" s="16" t="s">
        <v>177</v>
      </c>
      <c r="B14" s="9" t="s">
        <v>292</v>
      </c>
      <c r="C14" s="651">
        <v>1</v>
      </c>
      <c r="D14" s="651">
        <v>86</v>
      </c>
      <c r="E14" s="442">
        <v>30</v>
      </c>
    </row>
    <row r="15" spans="1:5" s="1" customFormat="1" ht="12" customHeight="1">
      <c r="A15" s="16" t="s">
        <v>178</v>
      </c>
      <c r="B15" s="9" t="s">
        <v>293</v>
      </c>
      <c r="C15" s="651"/>
      <c r="D15" s="651"/>
      <c r="E15" s="442"/>
    </row>
    <row r="16" spans="1:5" s="1" customFormat="1" ht="12" customHeight="1">
      <c r="A16" s="15" t="s">
        <v>286</v>
      </c>
      <c r="B16" s="8" t="s">
        <v>294</v>
      </c>
      <c r="C16" s="653"/>
      <c r="D16" s="653"/>
      <c r="E16" s="443"/>
    </row>
    <row r="17" spans="1:5" s="1" customFormat="1" ht="12" customHeight="1">
      <c r="A17" s="16" t="s">
        <v>287</v>
      </c>
      <c r="B17" s="9" t="s">
        <v>407</v>
      </c>
      <c r="C17" s="651"/>
      <c r="D17" s="651"/>
      <c r="E17" s="442"/>
    </row>
    <row r="18" spans="1:5" s="1" customFormat="1" ht="12" customHeight="1">
      <c r="A18" s="16" t="s">
        <v>288</v>
      </c>
      <c r="B18" s="9" t="s">
        <v>296</v>
      </c>
      <c r="C18" s="651">
        <v>293</v>
      </c>
      <c r="D18" s="651">
        <v>182</v>
      </c>
      <c r="E18" s="442">
        <v>182</v>
      </c>
    </row>
    <row r="19" spans="1:5" s="1" customFormat="1" ht="12" customHeight="1" thickBot="1">
      <c r="A19" s="17" t="s">
        <v>289</v>
      </c>
      <c r="B19" s="10" t="s">
        <v>297</v>
      </c>
      <c r="C19" s="654">
        <v>13</v>
      </c>
      <c r="D19" s="654">
        <v>46</v>
      </c>
      <c r="E19" s="444">
        <v>12</v>
      </c>
    </row>
    <row r="20" spans="1:5" s="1" customFormat="1" ht="12" customHeight="1" thickBot="1">
      <c r="A20" s="23" t="s">
        <v>298</v>
      </c>
      <c r="B20" s="24" t="s">
        <v>408</v>
      </c>
      <c r="C20" s="655">
        <v>7876</v>
      </c>
      <c r="D20" s="655">
        <v>7552</v>
      </c>
      <c r="E20" s="445">
        <v>326</v>
      </c>
    </row>
    <row r="21" spans="1:5" s="1" customFormat="1" ht="12" customHeight="1" thickBot="1">
      <c r="A21" s="23" t="s">
        <v>95</v>
      </c>
      <c r="B21" s="24" t="s">
        <v>300</v>
      </c>
      <c r="C21" s="650">
        <f>+C22+C23+C24+C25+C26+C27+C28+C29</f>
        <v>10948</v>
      </c>
      <c r="D21" s="650">
        <f>+D22+D23+D24+D25+D26+D27+D28+D29</f>
        <v>12969</v>
      </c>
      <c r="E21" s="440">
        <f>+E22+E23+E24+E25+E26+E27+E28+E29</f>
        <v>11359</v>
      </c>
    </row>
    <row r="22" spans="1:5" s="1" customFormat="1" ht="12" customHeight="1">
      <c r="A22" s="18" t="s">
        <v>179</v>
      </c>
      <c r="B22" s="11" t="s">
        <v>306</v>
      </c>
      <c r="C22" s="656">
        <v>10889</v>
      </c>
      <c r="D22" s="656">
        <v>7162</v>
      </c>
      <c r="E22" s="446">
        <v>10355</v>
      </c>
    </row>
    <row r="23" spans="1:5" s="1" customFormat="1" ht="12" customHeight="1">
      <c r="A23" s="16" t="s">
        <v>180</v>
      </c>
      <c r="B23" s="9" t="s">
        <v>307</v>
      </c>
      <c r="C23" s="651"/>
      <c r="D23" s="651">
        <v>5807</v>
      </c>
      <c r="E23" s="442">
        <v>994</v>
      </c>
    </row>
    <row r="24" spans="1:5" s="1" customFormat="1" ht="12" customHeight="1">
      <c r="A24" s="16" t="s">
        <v>181</v>
      </c>
      <c r="B24" s="9" t="s">
        <v>308</v>
      </c>
      <c r="C24" s="651"/>
      <c r="D24" s="651"/>
      <c r="E24" s="442"/>
    </row>
    <row r="25" spans="1:5" s="1" customFormat="1" ht="12" customHeight="1">
      <c r="A25" s="19" t="s">
        <v>301</v>
      </c>
      <c r="B25" s="9" t="s">
        <v>184</v>
      </c>
      <c r="C25" s="657"/>
      <c r="D25" s="657"/>
      <c r="E25" s="447"/>
    </row>
    <row r="26" spans="1:5" s="1" customFormat="1" ht="12" customHeight="1">
      <c r="A26" s="19" t="s">
        <v>302</v>
      </c>
      <c r="B26" s="9" t="s">
        <v>309</v>
      </c>
      <c r="C26" s="657"/>
      <c r="D26" s="657"/>
      <c r="E26" s="447"/>
    </row>
    <row r="27" spans="1:5" s="1" customFormat="1" ht="12" customHeight="1">
      <c r="A27" s="16" t="s">
        <v>303</v>
      </c>
      <c r="B27" s="9" t="s">
        <v>638</v>
      </c>
      <c r="C27" s="651"/>
      <c r="D27" s="651"/>
      <c r="E27" s="442">
        <v>10</v>
      </c>
    </row>
    <row r="28" spans="1:5" s="1" customFormat="1" ht="12" customHeight="1">
      <c r="A28" s="16" t="s">
        <v>304</v>
      </c>
      <c r="B28" s="9" t="s">
        <v>409</v>
      </c>
      <c r="C28" s="658"/>
      <c r="D28" s="658"/>
      <c r="E28" s="448"/>
    </row>
    <row r="29" spans="1:5" s="1" customFormat="1" ht="12" customHeight="1" thickBot="1">
      <c r="A29" s="16" t="s">
        <v>305</v>
      </c>
      <c r="B29" s="14" t="s">
        <v>312</v>
      </c>
      <c r="C29" s="658">
        <v>59</v>
      </c>
      <c r="D29" s="658"/>
      <c r="E29" s="448"/>
    </row>
    <row r="30" spans="1:5" s="1" customFormat="1" ht="12" customHeight="1" thickBot="1">
      <c r="A30" s="409" t="s">
        <v>96</v>
      </c>
      <c r="B30" s="24" t="s">
        <v>545</v>
      </c>
      <c r="C30" s="650">
        <f>+C31+C37</f>
        <v>2527</v>
      </c>
      <c r="D30" s="650">
        <f>+D31+D37</f>
        <v>9106</v>
      </c>
      <c r="E30" s="440">
        <f>+E31+E37</f>
        <v>956</v>
      </c>
    </row>
    <row r="31" spans="1:5" s="1" customFormat="1" ht="12" customHeight="1">
      <c r="A31" s="410" t="s">
        <v>182</v>
      </c>
      <c r="B31" s="607" t="s">
        <v>546</v>
      </c>
      <c r="C31" s="659">
        <f>+C32+C33+C34+C35+C36</f>
        <v>2527</v>
      </c>
      <c r="D31" s="659">
        <f>+D32+D33+D34+D35+D36</f>
        <v>1185</v>
      </c>
      <c r="E31" s="452">
        <f>+E32+E33+E34+E35+E36</f>
        <v>956</v>
      </c>
    </row>
    <row r="32" spans="1:5" s="1" customFormat="1" ht="12" customHeight="1">
      <c r="A32" s="411" t="s">
        <v>185</v>
      </c>
      <c r="B32" s="417" t="s">
        <v>410</v>
      </c>
      <c r="C32" s="658"/>
      <c r="D32" s="658"/>
      <c r="E32" s="448"/>
    </row>
    <row r="33" spans="1:5" s="1" customFormat="1" ht="12" customHeight="1">
      <c r="A33" s="411" t="s">
        <v>186</v>
      </c>
      <c r="B33" s="417" t="s">
        <v>411</v>
      </c>
      <c r="C33" s="658"/>
      <c r="D33" s="658"/>
      <c r="E33" s="448"/>
    </row>
    <row r="34" spans="1:5" s="1" customFormat="1" ht="12" customHeight="1">
      <c r="A34" s="411" t="s">
        <v>187</v>
      </c>
      <c r="B34" s="417" t="s">
        <v>412</v>
      </c>
      <c r="C34" s="658">
        <v>750</v>
      </c>
      <c r="D34" s="658">
        <v>600</v>
      </c>
      <c r="E34" s="448"/>
    </row>
    <row r="35" spans="1:5" s="1" customFormat="1" ht="12" customHeight="1">
      <c r="A35" s="411" t="s">
        <v>188</v>
      </c>
      <c r="B35" s="417" t="s">
        <v>413</v>
      </c>
      <c r="C35" s="658"/>
      <c r="D35" s="658"/>
      <c r="E35" s="448"/>
    </row>
    <row r="36" spans="1:5" s="1" customFormat="1" ht="12" customHeight="1">
      <c r="A36" s="411" t="s">
        <v>313</v>
      </c>
      <c r="B36" s="417" t="s">
        <v>547</v>
      </c>
      <c r="C36" s="658">
        <v>1777</v>
      </c>
      <c r="D36" s="658">
        <v>585</v>
      </c>
      <c r="E36" s="448">
        <v>956</v>
      </c>
    </row>
    <row r="37" spans="1:5" s="1" customFormat="1" ht="12" customHeight="1">
      <c r="A37" s="411" t="s">
        <v>183</v>
      </c>
      <c r="B37" s="418" t="s">
        <v>548</v>
      </c>
      <c r="C37" s="660">
        <f>+C38+C39+C40+C41+C42</f>
        <v>0</v>
      </c>
      <c r="D37" s="660">
        <f>+D38+D39+D40+D41+D42</f>
        <v>7921</v>
      </c>
      <c r="E37" s="453">
        <f>+E38+E39+E40+E41+E42</f>
        <v>0</v>
      </c>
    </row>
    <row r="38" spans="1:5" s="1" customFormat="1" ht="12" customHeight="1">
      <c r="A38" s="411" t="s">
        <v>191</v>
      </c>
      <c r="B38" s="417" t="s">
        <v>410</v>
      </c>
      <c r="C38" s="658"/>
      <c r="D38" s="658"/>
      <c r="E38" s="448"/>
    </row>
    <row r="39" spans="1:5" s="1" customFormat="1" ht="12" customHeight="1">
      <c r="A39" s="411" t="s">
        <v>192</v>
      </c>
      <c r="B39" s="417" t="s">
        <v>411</v>
      </c>
      <c r="C39" s="658"/>
      <c r="D39" s="658"/>
      <c r="E39" s="448"/>
    </row>
    <row r="40" spans="1:5" s="1" customFormat="1" ht="12" customHeight="1">
      <c r="A40" s="411" t="s">
        <v>193</v>
      </c>
      <c r="B40" s="417" t="s">
        <v>412</v>
      </c>
      <c r="C40" s="658"/>
      <c r="D40" s="658"/>
      <c r="E40" s="448"/>
    </row>
    <row r="41" spans="1:5" s="1" customFormat="1" ht="12" customHeight="1">
      <c r="A41" s="411" t="s">
        <v>194</v>
      </c>
      <c r="B41" s="419" t="s">
        <v>413</v>
      </c>
      <c r="C41" s="658"/>
      <c r="D41" s="658">
        <v>7921</v>
      </c>
      <c r="E41" s="448"/>
    </row>
    <row r="42" spans="1:5" s="1" customFormat="1" ht="12" customHeight="1" thickBot="1">
      <c r="A42" s="412" t="s">
        <v>314</v>
      </c>
      <c r="B42" s="420" t="s">
        <v>549</v>
      </c>
      <c r="C42" s="661"/>
      <c r="D42" s="661"/>
      <c r="E42" s="662"/>
    </row>
    <row r="43" spans="1:5" s="1" customFormat="1" ht="12" customHeight="1" thickBot="1">
      <c r="A43" s="23" t="s">
        <v>315</v>
      </c>
      <c r="B43" s="608" t="s">
        <v>414</v>
      </c>
      <c r="C43" s="650">
        <f>+C44+C45</f>
        <v>878</v>
      </c>
      <c r="D43" s="650">
        <f>+D44+D45</f>
        <v>236</v>
      </c>
      <c r="E43" s="440">
        <f>+E44+E45</f>
        <v>0</v>
      </c>
    </row>
    <row r="44" spans="1:5" s="1" customFormat="1" ht="12" customHeight="1">
      <c r="A44" s="18" t="s">
        <v>189</v>
      </c>
      <c r="B44" s="430" t="s">
        <v>415</v>
      </c>
      <c r="C44" s="656">
        <v>78</v>
      </c>
      <c r="D44" s="656">
        <v>236</v>
      </c>
      <c r="E44" s="446"/>
    </row>
    <row r="45" spans="1:5" s="1" customFormat="1" ht="12" customHeight="1" thickBot="1">
      <c r="A45" s="15" t="s">
        <v>190</v>
      </c>
      <c r="B45" s="425" t="s">
        <v>419</v>
      </c>
      <c r="C45" s="653">
        <v>800</v>
      </c>
      <c r="D45" s="653"/>
      <c r="E45" s="443"/>
    </row>
    <row r="46" spans="1:5" s="1" customFormat="1" ht="12" customHeight="1" thickBot="1">
      <c r="A46" s="23" t="s">
        <v>98</v>
      </c>
      <c r="B46" s="608" t="s">
        <v>418</v>
      </c>
      <c r="C46" s="650">
        <f>+C47+C48+C49</f>
        <v>4054</v>
      </c>
      <c r="D46" s="650">
        <f>+D47+D48+D49</f>
        <v>300</v>
      </c>
      <c r="E46" s="440">
        <f>+E47+E48+E49</f>
        <v>150</v>
      </c>
    </row>
    <row r="47" spans="1:5" s="1" customFormat="1" ht="12" customHeight="1">
      <c r="A47" s="18" t="s">
        <v>318</v>
      </c>
      <c r="B47" s="430" t="s">
        <v>316</v>
      </c>
      <c r="C47" s="663">
        <v>3730</v>
      </c>
      <c r="D47" s="663"/>
      <c r="E47" s="664"/>
    </row>
    <row r="48" spans="1:5" s="1" customFormat="1" ht="12" customHeight="1">
      <c r="A48" s="16" t="s">
        <v>319</v>
      </c>
      <c r="B48" s="417" t="s">
        <v>317</v>
      </c>
      <c r="C48" s="658">
        <v>275</v>
      </c>
      <c r="D48" s="658">
        <v>300</v>
      </c>
      <c r="E48" s="448">
        <v>150</v>
      </c>
    </row>
    <row r="49" spans="1:5" s="1" customFormat="1" ht="12" customHeight="1" thickBot="1">
      <c r="A49" s="15" t="s">
        <v>477</v>
      </c>
      <c r="B49" s="425" t="s">
        <v>416</v>
      </c>
      <c r="C49" s="665">
        <v>49</v>
      </c>
      <c r="D49" s="665"/>
      <c r="E49" s="666"/>
    </row>
    <row r="50" spans="1:5" s="1" customFormat="1" ht="12" customHeight="1" thickBot="1">
      <c r="A50" s="23" t="s">
        <v>320</v>
      </c>
      <c r="B50" s="609" t="s">
        <v>417</v>
      </c>
      <c r="C50" s="667"/>
      <c r="D50" s="667">
        <v>480</v>
      </c>
      <c r="E50" s="449"/>
    </row>
    <row r="51" spans="1:5" s="1" customFormat="1" ht="12" customHeight="1" thickBot="1">
      <c r="A51" s="23" t="s">
        <v>100</v>
      </c>
      <c r="B51" s="27" t="s">
        <v>321</v>
      </c>
      <c r="C51" s="668">
        <f>+C6+C11+C20+C21+C30+C43+C46+C50</f>
        <v>28945</v>
      </c>
      <c r="D51" s="668">
        <f>+D6+D11+D20+D21+D30+D43+D46+D50</f>
        <v>32891</v>
      </c>
      <c r="E51" s="450">
        <f>+E6+E11+E20+E21+E30+E43+E46+E50</f>
        <v>14904</v>
      </c>
    </row>
    <row r="52" spans="1:7" s="1" customFormat="1" ht="17.25" customHeight="1" thickBot="1">
      <c r="A52" s="421" t="s">
        <v>101</v>
      </c>
      <c r="B52" s="416" t="s">
        <v>420</v>
      </c>
      <c r="C52" s="669">
        <f>+C53+C59</f>
        <v>12696</v>
      </c>
      <c r="D52" s="669">
        <f>+D53+D59</f>
        <v>116</v>
      </c>
      <c r="E52" s="451">
        <f>+E53+E59</f>
        <v>10051</v>
      </c>
      <c r="G52" s="52"/>
    </row>
    <row r="53" spans="1:5" s="1" customFormat="1" ht="12" customHeight="1">
      <c r="A53" s="610" t="s">
        <v>249</v>
      </c>
      <c r="B53" s="607" t="s">
        <v>507</v>
      </c>
      <c r="C53" s="659">
        <f>+C54+C55+C56+C57+C58</f>
        <v>7019</v>
      </c>
      <c r="D53" s="659">
        <f>+D54+D55+D56+D57+D58</f>
        <v>116</v>
      </c>
      <c r="E53" s="452">
        <f>+E54+E55+E56+E57+E58</f>
        <v>10051</v>
      </c>
    </row>
    <row r="54" spans="1:5" s="1" customFormat="1" ht="12" customHeight="1">
      <c r="A54" s="422" t="s">
        <v>436</v>
      </c>
      <c r="B54" s="417" t="s">
        <v>422</v>
      </c>
      <c r="C54" s="658">
        <v>7019</v>
      </c>
      <c r="D54" s="658">
        <v>116</v>
      </c>
      <c r="E54" s="448">
        <v>10051</v>
      </c>
    </row>
    <row r="55" spans="1:5" s="1" customFormat="1" ht="12" customHeight="1">
      <c r="A55" s="422" t="s">
        <v>437</v>
      </c>
      <c r="B55" s="417" t="s">
        <v>423</v>
      </c>
      <c r="C55" s="658"/>
      <c r="D55" s="658"/>
      <c r="E55" s="448"/>
    </row>
    <row r="56" spans="1:5" s="1" customFormat="1" ht="12" customHeight="1">
      <c r="A56" s="422" t="s">
        <v>438</v>
      </c>
      <c r="B56" s="417" t="s">
        <v>424</v>
      </c>
      <c r="C56" s="658"/>
      <c r="D56" s="658"/>
      <c r="E56" s="448"/>
    </row>
    <row r="57" spans="1:5" s="1" customFormat="1" ht="12" customHeight="1">
      <c r="A57" s="422" t="s">
        <v>439</v>
      </c>
      <c r="B57" s="417" t="s">
        <v>425</v>
      </c>
      <c r="C57" s="658"/>
      <c r="D57" s="658"/>
      <c r="E57" s="448"/>
    </row>
    <row r="58" spans="1:5" s="1" customFormat="1" ht="12" customHeight="1">
      <c r="A58" s="422" t="s">
        <v>440</v>
      </c>
      <c r="B58" s="417" t="s">
        <v>426</v>
      </c>
      <c r="C58" s="658"/>
      <c r="D58" s="658"/>
      <c r="E58" s="448"/>
    </row>
    <row r="59" spans="1:5" s="1" customFormat="1" ht="12" customHeight="1">
      <c r="A59" s="423" t="s">
        <v>250</v>
      </c>
      <c r="B59" s="418" t="s">
        <v>506</v>
      </c>
      <c r="C59" s="660">
        <f>+C60+C61+C62+C63+C64</f>
        <v>5677</v>
      </c>
      <c r="D59" s="660">
        <f>+D60+D61+D62+D63+D64</f>
        <v>0</v>
      </c>
      <c r="E59" s="453">
        <f>+E60+E61+E62+E63+E64</f>
        <v>0</v>
      </c>
    </row>
    <row r="60" spans="1:5" s="1" customFormat="1" ht="12" customHeight="1">
      <c r="A60" s="422" t="s">
        <v>441</v>
      </c>
      <c r="B60" s="417" t="s">
        <v>428</v>
      </c>
      <c r="C60" s="658"/>
      <c r="D60" s="658"/>
      <c r="E60" s="448"/>
    </row>
    <row r="61" spans="1:5" s="1" customFormat="1" ht="12" customHeight="1">
      <c r="A61" s="422" t="s">
        <v>442</v>
      </c>
      <c r="B61" s="417" t="s">
        <v>429</v>
      </c>
      <c r="C61" s="658"/>
      <c r="D61" s="658"/>
      <c r="E61" s="448"/>
    </row>
    <row r="62" spans="1:5" s="1" customFormat="1" ht="12" customHeight="1">
      <c r="A62" s="422" t="s">
        <v>443</v>
      </c>
      <c r="B62" s="417" t="s">
        <v>430</v>
      </c>
      <c r="C62" s="658">
        <v>5677</v>
      </c>
      <c r="D62" s="658"/>
      <c r="E62" s="448"/>
    </row>
    <row r="63" spans="1:5" s="1" customFormat="1" ht="12" customHeight="1">
      <c r="A63" s="422" t="s">
        <v>444</v>
      </c>
      <c r="B63" s="417" t="s">
        <v>431</v>
      </c>
      <c r="C63" s="658"/>
      <c r="D63" s="658"/>
      <c r="E63" s="448"/>
    </row>
    <row r="64" spans="1:5" s="1" customFormat="1" ht="12" customHeight="1" thickBot="1">
      <c r="A64" s="424" t="s">
        <v>445</v>
      </c>
      <c r="B64" s="425" t="s">
        <v>432</v>
      </c>
      <c r="C64" s="670"/>
      <c r="D64" s="670"/>
      <c r="E64" s="454"/>
    </row>
    <row r="65" spans="1:5" s="1" customFormat="1" ht="12" customHeight="1" thickBot="1">
      <c r="A65" s="426" t="s">
        <v>102</v>
      </c>
      <c r="B65" s="611" t="s">
        <v>504</v>
      </c>
      <c r="C65" s="669">
        <f>+C51+C52</f>
        <v>41641</v>
      </c>
      <c r="D65" s="669">
        <f>+D51+D52</f>
        <v>33007</v>
      </c>
      <c r="E65" s="451">
        <f>+E51+E52</f>
        <v>24955</v>
      </c>
    </row>
    <row r="66" spans="1:5" s="1" customFormat="1" ht="12" customHeight="1" thickBot="1">
      <c r="A66" s="427" t="s">
        <v>103</v>
      </c>
      <c r="B66" s="612" t="s">
        <v>434</v>
      </c>
      <c r="C66" s="671"/>
      <c r="D66" s="671"/>
      <c r="E66" s="462"/>
    </row>
    <row r="67" spans="1:5" s="1" customFormat="1" ht="12" customHeight="1" thickBot="1">
      <c r="A67" s="426" t="s">
        <v>104</v>
      </c>
      <c r="B67" s="611" t="s">
        <v>505</v>
      </c>
      <c r="C67" s="672">
        <f>+C65+C66</f>
        <v>41641</v>
      </c>
      <c r="D67" s="672">
        <f>+D65+D66</f>
        <v>33007</v>
      </c>
      <c r="E67" s="463">
        <f>+E65+E66</f>
        <v>24955</v>
      </c>
    </row>
    <row r="68" spans="1:5" s="1" customFormat="1" ht="12" customHeight="1">
      <c r="A68" s="592"/>
      <c r="B68" s="593"/>
      <c r="C68" s="594"/>
      <c r="D68" s="595"/>
      <c r="E68" s="596"/>
    </row>
    <row r="69" spans="1:5" s="1" customFormat="1" ht="12" customHeight="1">
      <c r="A69" s="695" t="s">
        <v>120</v>
      </c>
      <c r="B69" s="695"/>
      <c r="C69" s="695"/>
      <c r="D69" s="695"/>
      <c r="E69" s="695"/>
    </row>
    <row r="70" spans="1:5" s="1" customFormat="1" ht="12" customHeight="1" thickBot="1">
      <c r="A70" s="698" t="s">
        <v>257</v>
      </c>
      <c r="B70" s="698"/>
      <c r="C70" s="624"/>
      <c r="D70" s="194"/>
      <c r="E70" s="461" t="s">
        <v>468</v>
      </c>
    </row>
    <row r="71" spans="1:6" s="1" customFormat="1" ht="24" customHeight="1" thickBot="1">
      <c r="A71" s="28" t="s">
        <v>89</v>
      </c>
      <c r="B71" s="29" t="s">
        <v>121</v>
      </c>
      <c r="C71" s="29" t="s">
        <v>64</v>
      </c>
      <c r="D71" s="29" t="s">
        <v>65</v>
      </c>
      <c r="E71" s="50" t="s">
        <v>446</v>
      </c>
      <c r="F71" s="203"/>
    </row>
    <row r="72" spans="1:6" s="1" customFormat="1" ht="12" customHeight="1" thickBot="1">
      <c r="A72" s="42">
        <v>1</v>
      </c>
      <c r="B72" s="43">
        <v>2</v>
      </c>
      <c r="C72" s="43">
        <v>3</v>
      </c>
      <c r="D72" s="43">
        <v>4</v>
      </c>
      <c r="E72" s="44">
        <v>5</v>
      </c>
      <c r="F72" s="203"/>
    </row>
    <row r="73" spans="1:6" s="1" customFormat="1" ht="15" customHeight="1" thickBot="1">
      <c r="A73" s="25" t="s">
        <v>91</v>
      </c>
      <c r="B73" s="36" t="s">
        <v>322</v>
      </c>
      <c r="C73" s="649">
        <f>+C74+C75+C76+C77+C78</f>
        <v>20881</v>
      </c>
      <c r="D73" s="649">
        <f>+D74+D75+D76+D77+D78</f>
        <v>19626</v>
      </c>
      <c r="E73" s="439">
        <f>+E74+E75+E76+E77+E78</f>
        <v>16955</v>
      </c>
      <c r="F73" s="203"/>
    </row>
    <row r="74" spans="1:5" s="1" customFormat="1" ht="12.75" customHeight="1">
      <c r="A74" s="20" t="s">
        <v>195</v>
      </c>
      <c r="B74" s="12" t="s">
        <v>122</v>
      </c>
      <c r="C74" s="652">
        <v>3625</v>
      </c>
      <c r="D74" s="652">
        <v>3650</v>
      </c>
      <c r="E74" s="441">
        <v>4103</v>
      </c>
    </row>
    <row r="75" spans="1:5" ht="16.5" customHeight="1">
      <c r="A75" s="16" t="s">
        <v>196</v>
      </c>
      <c r="B75" s="9" t="s">
        <v>323</v>
      </c>
      <c r="C75" s="651">
        <v>1006</v>
      </c>
      <c r="D75" s="651">
        <v>1026</v>
      </c>
      <c r="E75" s="442">
        <v>1131</v>
      </c>
    </row>
    <row r="76" spans="1:5" ht="15.75">
      <c r="A76" s="16" t="s">
        <v>197</v>
      </c>
      <c r="B76" s="9" t="s">
        <v>238</v>
      </c>
      <c r="C76" s="657">
        <v>4173</v>
      </c>
      <c r="D76" s="657">
        <v>4004</v>
      </c>
      <c r="E76" s="447">
        <v>4597</v>
      </c>
    </row>
    <row r="77" spans="1:5" s="51" customFormat="1" ht="12" customHeight="1">
      <c r="A77" s="16" t="s">
        <v>198</v>
      </c>
      <c r="B77" s="13" t="s">
        <v>324</v>
      </c>
      <c r="C77" s="657">
        <v>3372</v>
      </c>
      <c r="D77" s="657"/>
      <c r="E77" s="447"/>
    </row>
    <row r="78" spans="1:5" ht="12" customHeight="1">
      <c r="A78" s="16" t="s">
        <v>209</v>
      </c>
      <c r="B78" s="22" t="s">
        <v>325</v>
      </c>
      <c r="C78" s="657">
        <v>8705</v>
      </c>
      <c r="D78" s="657">
        <v>10946</v>
      </c>
      <c r="E78" s="447">
        <v>7124</v>
      </c>
    </row>
    <row r="79" spans="1:5" ht="12" customHeight="1">
      <c r="A79" s="16" t="s">
        <v>199</v>
      </c>
      <c r="B79" s="9" t="s">
        <v>347</v>
      </c>
      <c r="C79" s="657"/>
      <c r="D79" s="657"/>
      <c r="E79" s="447"/>
    </row>
    <row r="80" spans="1:5" ht="12" customHeight="1">
      <c r="A80" s="16" t="s">
        <v>200</v>
      </c>
      <c r="B80" s="197" t="s">
        <v>348</v>
      </c>
      <c r="C80" s="657"/>
      <c r="D80" s="657">
        <v>3562</v>
      </c>
      <c r="E80" s="447">
        <v>3032</v>
      </c>
    </row>
    <row r="81" spans="1:5" ht="12" customHeight="1">
      <c r="A81" s="16" t="s">
        <v>210</v>
      </c>
      <c r="B81" s="197" t="s">
        <v>447</v>
      </c>
      <c r="C81" s="657">
        <v>7590</v>
      </c>
      <c r="D81" s="657">
        <v>6507</v>
      </c>
      <c r="E81" s="447">
        <v>3522</v>
      </c>
    </row>
    <row r="82" spans="1:5" ht="12" customHeight="1">
      <c r="A82" s="16" t="s">
        <v>211</v>
      </c>
      <c r="B82" s="198" t="s">
        <v>349</v>
      </c>
      <c r="C82" s="657">
        <v>1115</v>
      </c>
      <c r="D82" s="657">
        <v>877</v>
      </c>
      <c r="E82" s="447">
        <v>570</v>
      </c>
    </row>
    <row r="83" spans="1:5" ht="12" customHeight="1">
      <c r="A83" s="15" t="s">
        <v>212</v>
      </c>
      <c r="B83" s="199" t="s">
        <v>350</v>
      </c>
      <c r="C83" s="657"/>
      <c r="D83" s="657"/>
      <c r="E83" s="447"/>
    </row>
    <row r="84" spans="1:5" ht="12" customHeight="1">
      <c r="A84" s="16" t="s">
        <v>213</v>
      </c>
      <c r="B84" s="199" t="s">
        <v>351</v>
      </c>
      <c r="C84" s="657"/>
      <c r="D84" s="657"/>
      <c r="E84" s="447"/>
    </row>
    <row r="85" spans="1:5" ht="12" customHeight="1" thickBot="1">
      <c r="A85" s="21" t="s">
        <v>215</v>
      </c>
      <c r="B85" s="200" t="s">
        <v>352</v>
      </c>
      <c r="C85" s="673"/>
      <c r="D85" s="673"/>
      <c r="E85" s="456"/>
    </row>
    <row r="86" spans="1:5" ht="12" customHeight="1" thickBot="1">
      <c r="A86" s="23" t="s">
        <v>92</v>
      </c>
      <c r="B86" s="35" t="s">
        <v>478</v>
      </c>
      <c r="C86" s="650">
        <f>+C87+C88+C89</f>
        <v>14346</v>
      </c>
      <c r="D86" s="650">
        <f>+D87+D88+D89</f>
        <v>2137</v>
      </c>
      <c r="E86" s="440">
        <f>+E87+E88+E89</f>
        <v>4000</v>
      </c>
    </row>
    <row r="87" spans="1:5" ht="12" customHeight="1">
      <c r="A87" s="18" t="s">
        <v>201</v>
      </c>
      <c r="B87" s="9" t="s">
        <v>448</v>
      </c>
      <c r="C87" s="656">
        <v>4545</v>
      </c>
      <c r="D87" s="656">
        <v>176</v>
      </c>
      <c r="E87" s="446"/>
    </row>
    <row r="88" spans="1:5" ht="12" customHeight="1">
      <c r="A88" s="18" t="s">
        <v>202</v>
      </c>
      <c r="B88" s="14" t="s">
        <v>327</v>
      </c>
      <c r="C88" s="651">
        <v>7133</v>
      </c>
      <c r="D88" s="651">
        <v>301</v>
      </c>
      <c r="E88" s="442"/>
    </row>
    <row r="89" spans="1:5" ht="12" customHeight="1">
      <c r="A89" s="18" t="s">
        <v>203</v>
      </c>
      <c r="B89" s="417" t="s">
        <v>479</v>
      </c>
      <c r="C89" s="651">
        <v>2668</v>
      </c>
      <c r="D89" s="651">
        <v>1660</v>
      </c>
      <c r="E89" s="442">
        <v>4000</v>
      </c>
    </row>
    <row r="90" spans="1:5" ht="12" customHeight="1">
      <c r="A90" s="18" t="s">
        <v>204</v>
      </c>
      <c r="B90" s="417" t="s">
        <v>550</v>
      </c>
      <c r="C90" s="651">
        <v>999</v>
      </c>
      <c r="D90" s="651"/>
      <c r="E90" s="442"/>
    </row>
    <row r="91" spans="1:5" ht="12" customHeight="1">
      <c r="A91" s="18" t="s">
        <v>205</v>
      </c>
      <c r="B91" s="417" t="s">
        <v>480</v>
      </c>
      <c r="C91" s="651">
        <v>1669</v>
      </c>
      <c r="D91" s="651">
        <v>1660</v>
      </c>
      <c r="E91" s="442">
        <v>4000</v>
      </c>
    </row>
    <row r="92" spans="1:5" ht="12" customHeight="1">
      <c r="A92" s="18" t="s">
        <v>214</v>
      </c>
      <c r="B92" s="417" t="s">
        <v>481</v>
      </c>
      <c r="C92" s="651"/>
      <c r="D92" s="651"/>
      <c r="E92" s="442"/>
    </row>
    <row r="93" spans="1:5" ht="12" customHeight="1">
      <c r="A93" s="18" t="s">
        <v>216</v>
      </c>
      <c r="B93" s="613" t="s">
        <v>452</v>
      </c>
      <c r="C93" s="651"/>
      <c r="D93" s="651"/>
      <c r="E93" s="442"/>
    </row>
    <row r="94" spans="1:5" ht="12" customHeight="1">
      <c r="A94" s="18" t="s">
        <v>328</v>
      </c>
      <c r="B94" s="613" t="s">
        <v>453</v>
      </c>
      <c r="C94" s="651"/>
      <c r="D94" s="651"/>
      <c r="E94" s="442"/>
    </row>
    <row r="95" spans="1:5" ht="12" customHeight="1">
      <c r="A95" s="18" t="s">
        <v>329</v>
      </c>
      <c r="B95" s="613" t="s">
        <v>451</v>
      </c>
      <c r="C95" s="651"/>
      <c r="D95" s="651"/>
      <c r="E95" s="442"/>
    </row>
    <row r="96" spans="1:5" ht="34.5" thickBot="1">
      <c r="A96" s="15" t="s">
        <v>330</v>
      </c>
      <c r="B96" s="614" t="s">
        <v>450</v>
      </c>
      <c r="C96" s="657"/>
      <c r="D96" s="657"/>
      <c r="E96" s="447"/>
    </row>
    <row r="97" spans="1:5" ht="12" customHeight="1" thickBot="1">
      <c r="A97" s="23" t="s">
        <v>93</v>
      </c>
      <c r="B97" s="176" t="s">
        <v>482</v>
      </c>
      <c r="C97" s="650">
        <f>+C98+C99</f>
        <v>0</v>
      </c>
      <c r="D97" s="650">
        <f>+D98+D99</f>
        <v>0</v>
      </c>
      <c r="E97" s="440">
        <f>+E98+E99</f>
        <v>4000</v>
      </c>
    </row>
    <row r="98" spans="1:5" ht="12" customHeight="1">
      <c r="A98" s="18" t="s">
        <v>175</v>
      </c>
      <c r="B98" s="11" t="s">
        <v>139</v>
      </c>
      <c r="C98" s="656"/>
      <c r="D98" s="656"/>
      <c r="E98" s="446">
        <v>4000</v>
      </c>
    </row>
    <row r="99" spans="1:5" ht="12" customHeight="1" thickBot="1">
      <c r="A99" s="19" t="s">
        <v>176</v>
      </c>
      <c r="B99" s="14" t="s">
        <v>140</v>
      </c>
      <c r="C99" s="657"/>
      <c r="D99" s="657"/>
      <c r="E99" s="447"/>
    </row>
    <row r="100" spans="1:5" ht="12" customHeight="1" thickBot="1">
      <c r="A100" s="421" t="s">
        <v>94</v>
      </c>
      <c r="B100" s="416" t="s">
        <v>454</v>
      </c>
      <c r="C100" s="667"/>
      <c r="D100" s="667">
        <v>480</v>
      </c>
      <c r="E100" s="449"/>
    </row>
    <row r="101" spans="1:5" ht="12" customHeight="1" thickBot="1">
      <c r="A101" s="413" t="s">
        <v>95</v>
      </c>
      <c r="B101" s="414" t="s">
        <v>262</v>
      </c>
      <c r="C101" s="649">
        <f>+C73+C86+C97+C100</f>
        <v>35227</v>
      </c>
      <c r="D101" s="649">
        <f>+D73+D86+D97+D100</f>
        <v>22243</v>
      </c>
      <c r="E101" s="439">
        <f>+E73+E86+E97+E100</f>
        <v>24955</v>
      </c>
    </row>
    <row r="102" spans="1:5" ht="12" customHeight="1" thickBot="1">
      <c r="A102" s="421" t="s">
        <v>96</v>
      </c>
      <c r="B102" s="416" t="s">
        <v>551</v>
      </c>
      <c r="C102" s="650">
        <f>+C103+C111</f>
        <v>410</v>
      </c>
      <c r="D102" s="650">
        <f>+D103+D111</f>
        <v>6047</v>
      </c>
      <c r="E102" s="440">
        <f>+E103+E111</f>
        <v>0</v>
      </c>
    </row>
    <row r="103" spans="1:5" ht="12" customHeight="1" thickBot="1">
      <c r="A103" s="428" t="s">
        <v>182</v>
      </c>
      <c r="B103" s="615" t="s">
        <v>552</v>
      </c>
      <c r="C103" s="650">
        <f>+C104+C105+C106+C107+C108+C109+C110</f>
        <v>0</v>
      </c>
      <c r="D103" s="650">
        <f>+D104+D105+D106+D107+D108+D109+D110</f>
        <v>0</v>
      </c>
      <c r="E103" s="440">
        <f>+E104+E105+E106+E107+E108+E109+E110</f>
        <v>0</v>
      </c>
    </row>
    <row r="104" spans="1:5" ht="12" customHeight="1">
      <c r="A104" s="429" t="s">
        <v>185</v>
      </c>
      <c r="B104" s="430" t="s">
        <v>455</v>
      </c>
      <c r="C104" s="674"/>
      <c r="D104" s="674"/>
      <c r="E104" s="464"/>
    </row>
    <row r="105" spans="1:5" ht="12" customHeight="1">
      <c r="A105" s="422" t="s">
        <v>186</v>
      </c>
      <c r="B105" s="417" t="s">
        <v>456</v>
      </c>
      <c r="C105" s="675"/>
      <c r="D105" s="675"/>
      <c r="E105" s="465"/>
    </row>
    <row r="106" spans="1:5" ht="12" customHeight="1">
      <c r="A106" s="422" t="s">
        <v>187</v>
      </c>
      <c r="B106" s="417" t="s">
        <v>457</v>
      </c>
      <c r="C106" s="675"/>
      <c r="D106" s="675"/>
      <c r="E106" s="465"/>
    </row>
    <row r="107" spans="1:5" ht="12" customHeight="1">
      <c r="A107" s="422" t="s">
        <v>188</v>
      </c>
      <c r="B107" s="417" t="s">
        <v>458</v>
      </c>
      <c r="C107" s="675"/>
      <c r="D107" s="675"/>
      <c r="E107" s="465"/>
    </row>
    <row r="108" spans="1:5" ht="12" customHeight="1">
      <c r="A108" s="422" t="s">
        <v>313</v>
      </c>
      <c r="B108" s="417" t="s">
        <v>459</v>
      </c>
      <c r="C108" s="675"/>
      <c r="D108" s="675"/>
      <c r="E108" s="465"/>
    </row>
    <row r="109" spans="1:5" ht="12" customHeight="1">
      <c r="A109" s="422" t="s">
        <v>331</v>
      </c>
      <c r="B109" s="417" t="s">
        <v>460</v>
      </c>
      <c r="C109" s="675"/>
      <c r="D109" s="675"/>
      <c r="E109" s="465"/>
    </row>
    <row r="110" spans="1:5" ht="12" customHeight="1" thickBot="1">
      <c r="A110" s="431" t="s">
        <v>332</v>
      </c>
      <c r="B110" s="432" t="s">
        <v>461</v>
      </c>
      <c r="C110" s="676"/>
      <c r="D110" s="676"/>
      <c r="E110" s="466"/>
    </row>
    <row r="111" spans="1:5" ht="12" customHeight="1" thickBot="1">
      <c r="A111" s="428" t="s">
        <v>183</v>
      </c>
      <c r="B111" s="615" t="s">
        <v>553</v>
      </c>
      <c r="C111" s="650">
        <f>+C112+C113+C114+C115+C116+C117+C118+C119</f>
        <v>410</v>
      </c>
      <c r="D111" s="650">
        <f>+D112+D113+D114+D115+D116+D117+D118+D119</f>
        <v>6047</v>
      </c>
      <c r="E111" s="440">
        <f>+E112+E113+E114+E115+E116+E117+E118+E119</f>
        <v>0</v>
      </c>
    </row>
    <row r="112" spans="1:5" ht="12" customHeight="1">
      <c r="A112" s="429" t="s">
        <v>191</v>
      </c>
      <c r="B112" s="430" t="s">
        <v>455</v>
      </c>
      <c r="C112" s="674"/>
      <c r="D112" s="674"/>
      <c r="E112" s="464"/>
    </row>
    <row r="113" spans="1:5" ht="12" customHeight="1">
      <c r="A113" s="422" t="s">
        <v>192</v>
      </c>
      <c r="B113" s="417" t="s">
        <v>462</v>
      </c>
      <c r="C113" s="675"/>
      <c r="D113" s="675"/>
      <c r="E113" s="465"/>
    </row>
    <row r="114" spans="1:5" ht="12" customHeight="1">
      <c r="A114" s="422" t="s">
        <v>193</v>
      </c>
      <c r="B114" s="417" t="s">
        <v>457</v>
      </c>
      <c r="C114" s="675"/>
      <c r="D114" s="675">
        <v>5677</v>
      </c>
      <c r="E114" s="465"/>
    </row>
    <row r="115" spans="1:5" ht="12" customHeight="1">
      <c r="A115" s="422" t="s">
        <v>194</v>
      </c>
      <c r="B115" s="417" t="s">
        <v>458</v>
      </c>
      <c r="C115" s="675">
        <v>410</v>
      </c>
      <c r="D115" s="675">
        <v>370</v>
      </c>
      <c r="E115" s="465"/>
    </row>
    <row r="116" spans="1:5" ht="12" customHeight="1">
      <c r="A116" s="422" t="s">
        <v>314</v>
      </c>
      <c r="B116" s="417" t="s">
        <v>459</v>
      </c>
      <c r="C116" s="675"/>
      <c r="D116" s="675"/>
      <c r="E116" s="465"/>
    </row>
    <row r="117" spans="1:5" ht="12" customHeight="1">
      <c r="A117" s="422" t="s">
        <v>333</v>
      </c>
      <c r="B117" s="417" t="s">
        <v>463</v>
      </c>
      <c r="C117" s="675"/>
      <c r="D117" s="675"/>
      <c r="E117" s="465"/>
    </row>
    <row r="118" spans="1:5" ht="12" customHeight="1">
      <c r="A118" s="422" t="s">
        <v>334</v>
      </c>
      <c r="B118" s="417" t="s">
        <v>461</v>
      </c>
      <c r="C118" s="675"/>
      <c r="D118" s="675"/>
      <c r="E118" s="465"/>
    </row>
    <row r="119" spans="1:5" ht="12" customHeight="1" thickBot="1">
      <c r="A119" s="431" t="s">
        <v>335</v>
      </c>
      <c r="B119" s="432" t="s">
        <v>554</v>
      </c>
      <c r="C119" s="676"/>
      <c r="D119" s="676"/>
      <c r="E119" s="466"/>
    </row>
    <row r="120" spans="1:5" ht="12" customHeight="1" thickBot="1">
      <c r="A120" s="421" t="s">
        <v>97</v>
      </c>
      <c r="B120" s="611" t="s">
        <v>464</v>
      </c>
      <c r="C120" s="677">
        <f>+C101+C102</f>
        <v>35637</v>
      </c>
      <c r="D120" s="677">
        <f>+D101+D102</f>
        <v>28290</v>
      </c>
      <c r="E120" s="457">
        <f>+E101+E102</f>
        <v>24955</v>
      </c>
    </row>
    <row r="121" spans="1:5" ht="12" customHeight="1" thickBot="1">
      <c r="A121" s="421" t="s">
        <v>98</v>
      </c>
      <c r="B121" s="611" t="s">
        <v>465</v>
      </c>
      <c r="C121" s="678"/>
      <c r="D121" s="678">
        <v>18</v>
      </c>
      <c r="E121" s="458"/>
    </row>
    <row r="122" spans="1:5" ht="12" customHeight="1" thickBot="1">
      <c r="A122" s="433" t="s">
        <v>99</v>
      </c>
      <c r="B122" s="612" t="s">
        <v>466</v>
      </c>
      <c r="C122" s="669">
        <f>+C120+C121</f>
        <v>35637</v>
      </c>
      <c r="D122" s="669">
        <f>+D120+D121</f>
        <v>28308</v>
      </c>
      <c r="E122" s="451">
        <f>+E120+E121</f>
        <v>24955</v>
      </c>
    </row>
    <row r="123" ht="12" customHeight="1">
      <c r="C123" s="623"/>
    </row>
    <row r="124" ht="12" customHeight="1">
      <c r="C124" s="623"/>
    </row>
    <row r="125" ht="12" customHeight="1">
      <c r="C125" s="623"/>
    </row>
    <row r="126" ht="12" customHeight="1">
      <c r="C126" s="623"/>
    </row>
    <row r="127" ht="12" customHeight="1">
      <c r="C127" s="623"/>
    </row>
    <row r="128" spans="3:6" ht="15" customHeight="1">
      <c r="C128" s="177"/>
      <c r="D128" s="177"/>
      <c r="E128" s="177"/>
      <c r="F128" s="177"/>
    </row>
    <row r="129" s="1" customFormat="1" ht="12.75" customHeight="1"/>
    <row r="130" ht="15.75">
      <c r="C130" s="623"/>
    </row>
    <row r="131" ht="15.75">
      <c r="C131" s="623"/>
    </row>
    <row r="132" ht="15.75">
      <c r="C132" s="623"/>
    </row>
    <row r="133" ht="16.5" customHeight="1">
      <c r="C133" s="623"/>
    </row>
    <row r="134" ht="15.75">
      <c r="C134" s="623"/>
    </row>
    <row r="135" ht="15.75">
      <c r="C135" s="623"/>
    </row>
    <row r="136" ht="15.75">
      <c r="C136" s="623"/>
    </row>
    <row r="137" ht="15.75">
      <c r="C137" s="623"/>
    </row>
    <row r="138" ht="15.75">
      <c r="C138" s="623"/>
    </row>
    <row r="139" ht="15.75">
      <c r="C139" s="623"/>
    </row>
    <row r="140" ht="15.75">
      <c r="C140" s="623"/>
    </row>
    <row r="141" ht="15.75">
      <c r="C141" s="623"/>
    </row>
    <row r="142" ht="15.75">
      <c r="C142" s="623"/>
    </row>
  </sheetData>
  <sheetProtection/>
  <mergeCells count="4">
    <mergeCell ref="A1:E1"/>
    <mergeCell ref="A69:E69"/>
    <mergeCell ref="A70:B70"/>
    <mergeCell ref="A2:B2"/>
  </mergeCells>
  <printOptions horizontalCentered="1"/>
  <pageMargins left="0.7874015748031497" right="0.7874015748031497" top="1.4566929133858268" bottom="0.87" header="0.7874015748031497" footer="0.58"/>
  <pageSetup fitToHeight="1" fitToWidth="1" horizontalDpi="600" verticalDpi="600" orientation="portrait" paperSize="9" scale="43" r:id="rId1"/>
  <headerFooter alignWithMargins="0">
    <oddHeader>&amp;C&amp;"Times New Roman CE,Félkövér"&amp;12&amp;UTájékoztató kimutatások, mérlegek&amp;U
Pula Önkormányzat
2012. ÉVI KÖLTSÉGVETÉSÉNEK MÉRLEGE&amp;R&amp;"Times New Roman CE,Félkövér dőlt"&amp;11 10. melléklet a 2/2013.(III.4.) ör.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J18"/>
  <sheetViews>
    <sheetView view="pageLayout" workbookViewId="0" topLeftCell="A1">
      <selection activeCell="H13" sqref="H13"/>
    </sheetView>
  </sheetViews>
  <sheetFormatPr defaultColWidth="9.00390625" defaultRowHeight="12.75"/>
  <cols>
    <col min="1" max="1" width="6.875" style="54" customWidth="1"/>
    <col min="2" max="2" width="49.625" style="53" customWidth="1"/>
    <col min="3" max="8" width="12.875" style="53" customWidth="1"/>
    <col min="9" max="9" width="13.875" style="53" customWidth="1"/>
    <col min="10" max="16384" width="9.375" style="53" customWidth="1"/>
  </cols>
  <sheetData>
    <row r="1" spans="1:9" ht="27.75" customHeight="1">
      <c r="A1" s="717" t="s">
        <v>68</v>
      </c>
      <c r="B1" s="717"/>
      <c r="C1" s="717"/>
      <c r="D1" s="717"/>
      <c r="E1" s="717"/>
      <c r="F1" s="717"/>
      <c r="G1" s="717"/>
      <c r="H1" s="717"/>
      <c r="I1" s="717"/>
    </row>
    <row r="2" ht="20.25" customHeight="1" thickBot="1">
      <c r="I2" s="87" t="s">
        <v>145</v>
      </c>
    </row>
    <row r="3" spans="1:9" s="88" customFormat="1" ht="26.25" customHeight="1">
      <c r="A3" s="754" t="s">
        <v>154</v>
      </c>
      <c r="B3" s="749" t="s">
        <v>172</v>
      </c>
      <c r="C3" s="754" t="s">
        <v>173</v>
      </c>
      <c r="D3" s="754" t="s">
        <v>66</v>
      </c>
      <c r="E3" s="751" t="s">
        <v>153</v>
      </c>
      <c r="F3" s="752"/>
      <c r="G3" s="752"/>
      <c r="H3" s="753"/>
      <c r="I3" s="749" t="s">
        <v>124</v>
      </c>
    </row>
    <row r="4" spans="1:9" s="89" customFormat="1" ht="32.25" customHeight="1" thickBot="1">
      <c r="A4" s="755"/>
      <c r="B4" s="750"/>
      <c r="C4" s="750"/>
      <c r="D4" s="755"/>
      <c r="E4" s="382" t="s">
        <v>281</v>
      </c>
      <c r="F4" s="382" t="s">
        <v>358</v>
      </c>
      <c r="G4" s="382" t="s">
        <v>539</v>
      </c>
      <c r="H4" s="383" t="s">
        <v>67</v>
      </c>
      <c r="I4" s="750"/>
    </row>
    <row r="5" spans="1:9" s="90" customFormat="1" ht="12.75" customHeight="1" thickBot="1">
      <c r="A5" s="384">
        <v>1</v>
      </c>
      <c r="B5" s="385">
        <v>2</v>
      </c>
      <c r="C5" s="386">
        <v>3</v>
      </c>
      <c r="D5" s="385">
        <v>4</v>
      </c>
      <c r="E5" s="384">
        <v>5</v>
      </c>
      <c r="F5" s="386">
        <v>6</v>
      </c>
      <c r="G5" s="386">
        <v>7</v>
      </c>
      <c r="H5" s="387">
        <v>8</v>
      </c>
      <c r="I5" s="388" t="s">
        <v>174</v>
      </c>
    </row>
    <row r="6" spans="1:9" ht="24.75" customHeight="1" thickBot="1">
      <c r="A6" s="389" t="s">
        <v>91</v>
      </c>
      <c r="B6" s="390" t="s">
        <v>69</v>
      </c>
      <c r="C6" s="398"/>
      <c r="D6" s="104">
        <v>3175</v>
      </c>
      <c r="E6" s="105">
        <v>100</v>
      </c>
      <c r="F6" s="106"/>
      <c r="G6" s="106"/>
      <c r="H6" s="107"/>
      <c r="I6" s="91">
        <f aca="true" t="shared" si="0" ref="I6:I17">SUM(D6:H6)</f>
        <v>3275</v>
      </c>
    </row>
    <row r="7" spans="1:9" ht="19.5" customHeight="1">
      <c r="A7" s="391" t="s">
        <v>92</v>
      </c>
      <c r="B7" s="95" t="s">
        <v>583</v>
      </c>
      <c r="C7" s="96">
        <v>2004</v>
      </c>
      <c r="D7" s="97">
        <v>3175</v>
      </c>
      <c r="E7" s="98">
        <v>100</v>
      </c>
      <c r="F7" s="33"/>
      <c r="G7" s="33"/>
      <c r="H7" s="30"/>
      <c r="I7" s="392">
        <f t="shared" si="0"/>
        <v>3275</v>
      </c>
    </row>
    <row r="8" spans="1:9" ht="19.5" customHeight="1" thickBot="1">
      <c r="A8" s="391" t="s">
        <v>93</v>
      </c>
      <c r="B8" s="95" t="s">
        <v>155</v>
      </c>
      <c r="C8" s="96"/>
      <c r="D8" s="97"/>
      <c r="E8" s="98"/>
      <c r="F8" s="33"/>
      <c r="G8" s="33"/>
      <c r="H8" s="30"/>
      <c r="I8" s="392">
        <f t="shared" si="0"/>
        <v>0</v>
      </c>
    </row>
    <row r="9" spans="1:9" ht="25.5" customHeight="1" thickBot="1">
      <c r="A9" s="389" t="s">
        <v>94</v>
      </c>
      <c r="B9" s="390" t="s">
        <v>70</v>
      </c>
      <c r="C9" s="399"/>
      <c r="D9" s="104"/>
      <c r="E9" s="105"/>
      <c r="F9" s="106"/>
      <c r="G9" s="106"/>
      <c r="H9" s="107"/>
      <c r="I9" s="91">
        <f t="shared" si="0"/>
        <v>0</v>
      </c>
    </row>
    <row r="10" spans="1:9" ht="19.5" customHeight="1">
      <c r="A10" s="391" t="s">
        <v>95</v>
      </c>
      <c r="B10" s="95" t="s">
        <v>155</v>
      </c>
      <c r="C10" s="96"/>
      <c r="D10" s="97"/>
      <c r="E10" s="98"/>
      <c r="F10" s="33"/>
      <c r="G10" s="33"/>
      <c r="H10" s="30"/>
      <c r="I10" s="392">
        <f t="shared" si="0"/>
        <v>0</v>
      </c>
    </row>
    <row r="11" spans="1:9" ht="19.5" customHeight="1" thickBot="1">
      <c r="A11" s="391" t="s">
        <v>96</v>
      </c>
      <c r="B11" s="95" t="s">
        <v>155</v>
      </c>
      <c r="C11" s="96"/>
      <c r="D11" s="97"/>
      <c r="E11" s="98"/>
      <c r="F11" s="33"/>
      <c r="G11" s="33"/>
      <c r="H11" s="30"/>
      <c r="I11" s="392">
        <f t="shared" si="0"/>
        <v>0</v>
      </c>
    </row>
    <row r="12" spans="1:9" ht="19.5" customHeight="1" thickBot="1">
      <c r="A12" s="389" t="s">
        <v>97</v>
      </c>
      <c r="B12" s="390" t="s">
        <v>378</v>
      </c>
      <c r="C12" s="399"/>
      <c r="D12" s="104"/>
      <c r="E12" s="105"/>
      <c r="F12" s="106"/>
      <c r="G12" s="106"/>
      <c r="H12" s="107"/>
      <c r="I12" s="91">
        <f t="shared" si="0"/>
        <v>0</v>
      </c>
    </row>
    <row r="13" spans="1:9" ht="19.5" customHeight="1" thickBot="1">
      <c r="A13" s="391" t="s">
        <v>98</v>
      </c>
      <c r="B13" s="95" t="s">
        <v>155</v>
      </c>
      <c r="C13" s="96"/>
      <c r="D13" s="97"/>
      <c r="E13" s="98"/>
      <c r="F13" s="33"/>
      <c r="G13" s="33"/>
      <c r="H13" s="30"/>
      <c r="I13" s="392">
        <f t="shared" si="0"/>
        <v>0</v>
      </c>
    </row>
    <row r="14" spans="1:10" ht="19.5" customHeight="1" thickBot="1">
      <c r="A14" s="389" t="s">
        <v>99</v>
      </c>
      <c r="B14" s="390" t="s">
        <v>379</v>
      </c>
      <c r="C14" s="399"/>
      <c r="D14" s="104"/>
      <c r="E14" s="105"/>
      <c r="F14" s="106"/>
      <c r="G14" s="106"/>
      <c r="H14" s="107"/>
      <c r="I14" s="91">
        <f t="shared" si="0"/>
        <v>0</v>
      </c>
      <c r="J14" s="99"/>
    </row>
    <row r="15" spans="1:9" ht="19.5" customHeight="1" thickBot="1">
      <c r="A15" s="393" t="s">
        <v>100</v>
      </c>
      <c r="B15" s="100" t="s">
        <v>155</v>
      </c>
      <c r="C15" s="101"/>
      <c r="D15" s="102"/>
      <c r="E15" s="103"/>
      <c r="F15" s="34"/>
      <c r="G15" s="34"/>
      <c r="H15" s="32"/>
      <c r="I15" s="394">
        <f t="shared" si="0"/>
        <v>0</v>
      </c>
    </row>
    <row r="16" spans="1:9" ht="19.5" customHeight="1" thickBot="1">
      <c r="A16" s="389" t="s">
        <v>101</v>
      </c>
      <c r="B16" s="395" t="s">
        <v>380</v>
      </c>
      <c r="C16" s="399"/>
      <c r="D16" s="104">
        <v>7305</v>
      </c>
      <c r="E16" s="105">
        <v>4000</v>
      </c>
      <c r="F16" s="106"/>
      <c r="G16" s="106"/>
      <c r="H16" s="107"/>
      <c r="I16" s="91">
        <f t="shared" si="0"/>
        <v>11305</v>
      </c>
    </row>
    <row r="17" spans="1:9" ht="19.5" customHeight="1" thickBot="1">
      <c r="A17" s="396" t="s">
        <v>102</v>
      </c>
      <c r="B17" s="108" t="s">
        <v>584</v>
      </c>
      <c r="C17" s="109">
        <v>2004</v>
      </c>
      <c r="D17" s="110">
        <v>7305</v>
      </c>
      <c r="E17" s="111">
        <v>4000</v>
      </c>
      <c r="F17" s="112"/>
      <c r="G17" s="112"/>
      <c r="H17" s="31"/>
      <c r="I17" s="397">
        <f t="shared" si="0"/>
        <v>11305</v>
      </c>
    </row>
    <row r="18" spans="1:9" ht="19.5" customHeight="1" thickBot="1">
      <c r="A18" s="747" t="s">
        <v>245</v>
      </c>
      <c r="B18" s="748"/>
      <c r="C18" s="172"/>
      <c r="D18" s="91">
        <f>D6+D9+D12+D14+D16</f>
        <v>10480</v>
      </c>
      <c r="E18" s="92">
        <f>E6+E9+E12+E14+E16</f>
        <v>4100</v>
      </c>
      <c r="F18" s="93">
        <f>F6+F9+F12+F14+F16</f>
        <v>0</v>
      </c>
      <c r="G18" s="93">
        <f>G6+G9+G12+G14+G16</f>
        <v>0</v>
      </c>
      <c r="H18" s="94">
        <f>H6+H9+H12+H14+H16</f>
        <v>0</v>
      </c>
      <c r="I18" s="91">
        <f>SUM(D18:H18)</f>
        <v>14580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dőlt"11. melléklet a 2/2013.(III.4.) ör.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Layout" workbookViewId="0" topLeftCell="A1">
      <selection activeCell="I34" sqref="I34"/>
    </sheetView>
  </sheetViews>
  <sheetFormatPr defaultColWidth="9.00390625" defaultRowHeight="12.75"/>
  <cols>
    <col min="1" max="1" width="5.875" style="126" customWidth="1"/>
    <col min="2" max="2" width="54.875" style="4" customWidth="1"/>
    <col min="3" max="4" width="17.625" style="4" customWidth="1"/>
    <col min="5" max="16384" width="9.375" style="4" customWidth="1"/>
  </cols>
  <sheetData>
    <row r="1" spans="2:4" ht="31.5" customHeight="1">
      <c r="B1" s="757" t="s">
        <v>71</v>
      </c>
      <c r="C1" s="757"/>
      <c r="D1" s="757"/>
    </row>
    <row r="2" spans="1:4" s="114" customFormat="1" ht="16.5" thickBot="1">
      <c r="A2" s="113"/>
      <c r="B2" s="597"/>
      <c r="D2" s="55" t="s">
        <v>145</v>
      </c>
    </row>
    <row r="3" spans="1:4" s="116" customFormat="1" ht="48" customHeight="1" thickBot="1">
      <c r="A3" s="115" t="s">
        <v>89</v>
      </c>
      <c r="B3" s="270" t="s">
        <v>90</v>
      </c>
      <c r="C3" s="270" t="s">
        <v>156</v>
      </c>
      <c r="D3" s="271" t="s">
        <v>157</v>
      </c>
    </row>
    <row r="4" spans="1:4" s="116" customFormat="1" ht="13.5" customHeight="1" thickBot="1">
      <c r="A4" s="46">
        <v>1</v>
      </c>
      <c r="B4" s="273">
        <v>2</v>
      </c>
      <c r="C4" s="273">
        <v>3</v>
      </c>
      <c r="D4" s="274">
        <v>4</v>
      </c>
    </row>
    <row r="5" spans="1:4" ht="18" customHeight="1">
      <c r="A5" s="187" t="s">
        <v>91</v>
      </c>
      <c r="B5" s="275" t="s">
        <v>276</v>
      </c>
      <c r="C5" s="185"/>
      <c r="D5" s="117"/>
    </row>
    <row r="6" spans="1:4" ht="18" customHeight="1">
      <c r="A6" s="118" t="s">
        <v>92</v>
      </c>
      <c r="B6" s="276" t="s">
        <v>277</v>
      </c>
      <c r="C6" s="186"/>
      <c r="D6" s="120"/>
    </row>
    <row r="7" spans="1:4" ht="18" customHeight="1">
      <c r="A7" s="118" t="s">
        <v>93</v>
      </c>
      <c r="B7" s="276" t="s">
        <v>217</v>
      </c>
      <c r="C7" s="186"/>
      <c r="D7" s="120"/>
    </row>
    <row r="8" spans="1:4" ht="18" customHeight="1">
      <c r="A8" s="118" t="s">
        <v>94</v>
      </c>
      <c r="B8" s="276" t="s">
        <v>218</v>
      </c>
      <c r="C8" s="186"/>
      <c r="D8" s="120"/>
    </row>
    <row r="9" spans="1:4" ht="18" customHeight="1">
      <c r="A9" s="118" t="s">
        <v>95</v>
      </c>
      <c r="B9" s="276" t="s">
        <v>268</v>
      </c>
      <c r="C9" s="186"/>
      <c r="D9" s="120"/>
    </row>
    <row r="10" spans="1:4" ht="18" customHeight="1">
      <c r="A10" s="118" t="s">
        <v>96</v>
      </c>
      <c r="B10" s="276" t="s">
        <v>269</v>
      </c>
      <c r="C10" s="186"/>
      <c r="D10" s="120"/>
    </row>
    <row r="11" spans="1:4" ht="18" customHeight="1">
      <c r="A11" s="118" t="s">
        <v>97</v>
      </c>
      <c r="B11" s="277" t="s">
        <v>270</v>
      </c>
      <c r="C11" s="186"/>
      <c r="D11" s="120"/>
    </row>
    <row r="12" spans="1:4" ht="18" customHeight="1">
      <c r="A12" s="118" t="s">
        <v>98</v>
      </c>
      <c r="B12" s="277" t="s">
        <v>271</v>
      </c>
      <c r="C12" s="186"/>
      <c r="D12" s="120"/>
    </row>
    <row r="13" spans="1:4" ht="18" customHeight="1">
      <c r="A13" s="118" t="s">
        <v>99</v>
      </c>
      <c r="B13" s="277" t="s">
        <v>272</v>
      </c>
      <c r="C13" s="186">
        <v>1468</v>
      </c>
      <c r="D13" s="120">
        <v>468</v>
      </c>
    </row>
    <row r="14" spans="1:4" ht="18" customHeight="1">
      <c r="A14" s="118" t="s">
        <v>100</v>
      </c>
      <c r="B14" s="277" t="s">
        <v>273</v>
      </c>
      <c r="C14" s="186"/>
      <c r="D14" s="120"/>
    </row>
    <row r="15" spans="1:4" ht="18" customHeight="1">
      <c r="A15" s="118" t="s">
        <v>101</v>
      </c>
      <c r="B15" s="277" t="s">
        <v>274</v>
      </c>
      <c r="C15" s="186"/>
      <c r="D15" s="120"/>
    </row>
    <row r="16" spans="1:4" ht="22.5" customHeight="1">
      <c r="A16" s="118" t="s">
        <v>102</v>
      </c>
      <c r="B16" s="277" t="s">
        <v>275</v>
      </c>
      <c r="C16" s="186"/>
      <c r="D16" s="120"/>
    </row>
    <row r="17" spans="1:4" ht="18" customHeight="1">
      <c r="A17" s="118" t="s">
        <v>103</v>
      </c>
      <c r="B17" s="276" t="s">
        <v>219</v>
      </c>
      <c r="C17" s="186"/>
      <c r="D17" s="120"/>
    </row>
    <row r="18" spans="1:4" ht="18" customHeight="1">
      <c r="A18" s="118" t="s">
        <v>104</v>
      </c>
      <c r="B18" s="276" t="s">
        <v>73</v>
      </c>
      <c r="C18" s="186"/>
      <c r="D18" s="120"/>
    </row>
    <row r="19" spans="1:4" ht="18" customHeight="1">
      <c r="A19" s="118" t="s">
        <v>105</v>
      </c>
      <c r="B19" s="276" t="s">
        <v>72</v>
      </c>
      <c r="C19" s="186"/>
      <c r="D19" s="120"/>
    </row>
    <row r="20" spans="1:4" ht="18" customHeight="1">
      <c r="A20" s="118" t="s">
        <v>106</v>
      </c>
      <c r="B20" s="276" t="s">
        <v>220</v>
      </c>
      <c r="C20" s="186"/>
      <c r="D20" s="120"/>
    </row>
    <row r="21" spans="1:4" ht="18" customHeight="1">
      <c r="A21" s="118" t="s">
        <v>107</v>
      </c>
      <c r="B21" s="276" t="s">
        <v>221</v>
      </c>
      <c r="C21" s="186"/>
      <c r="D21" s="120"/>
    </row>
    <row r="22" spans="1:4" ht="18" customHeight="1">
      <c r="A22" s="118" t="s">
        <v>108</v>
      </c>
      <c r="B22" s="175"/>
      <c r="C22" s="119"/>
      <c r="D22" s="120"/>
    </row>
    <row r="23" spans="1:4" ht="18" customHeight="1">
      <c r="A23" s="118" t="s">
        <v>109</v>
      </c>
      <c r="B23" s="121"/>
      <c r="C23" s="119"/>
      <c r="D23" s="120"/>
    </row>
    <row r="24" spans="1:4" ht="18" customHeight="1">
      <c r="A24" s="118" t="s">
        <v>110</v>
      </c>
      <c r="B24" s="121"/>
      <c r="C24" s="119"/>
      <c r="D24" s="120"/>
    </row>
    <row r="25" spans="1:4" ht="18" customHeight="1">
      <c r="A25" s="118" t="s">
        <v>111</v>
      </c>
      <c r="B25" s="121"/>
      <c r="C25" s="119"/>
      <c r="D25" s="120"/>
    </row>
    <row r="26" spans="1:4" ht="18" customHeight="1">
      <c r="A26" s="118" t="s">
        <v>112</v>
      </c>
      <c r="B26" s="121"/>
      <c r="C26" s="119"/>
      <c r="D26" s="120"/>
    </row>
    <row r="27" spans="1:4" ht="18" customHeight="1">
      <c r="A27" s="118" t="s">
        <v>113</v>
      </c>
      <c r="B27" s="121"/>
      <c r="C27" s="119"/>
      <c r="D27" s="120"/>
    </row>
    <row r="28" spans="1:4" ht="18" customHeight="1">
      <c r="A28" s="118" t="s">
        <v>114</v>
      </c>
      <c r="B28" s="121"/>
      <c r="C28" s="119"/>
      <c r="D28" s="120"/>
    </row>
    <row r="29" spans="1:4" ht="18" customHeight="1">
      <c r="A29" s="118" t="s">
        <v>115</v>
      </c>
      <c r="B29" s="121"/>
      <c r="C29" s="119"/>
      <c r="D29" s="120"/>
    </row>
    <row r="30" spans="1:4" ht="18" customHeight="1" thickBot="1">
      <c r="A30" s="188" t="s">
        <v>116</v>
      </c>
      <c r="B30" s="122"/>
      <c r="C30" s="123"/>
      <c r="D30" s="124"/>
    </row>
    <row r="31" spans="1:4" ht="18" customHeight="1" thickBot="1">
      <c r="A31" s="47" t="s">
        <v>117</v>
      </c>
      <c r="B31" s="281" t="s">
        <v>126</v>
      </c>
      <c r="C31" s="282">
        <f>SUM(C5:C30)</f>
        <v>1468</v>
      </c>
      <c r="D31" s="283">
        <f>SUM(D5:D30)</f>
        <v>468</v>
      </c>
    </row>
    <row r="32" spans="1:4" ht="8.25" customHeight="1">
      <c r="A32" s="125"/>
      <c r="B32" s="756"/>
      <c r="C32" s="756"/>
      <c r="D32" s="756"/>
    </row>
  </sheetData>
  <sheetProtection sheet="1"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12. mell. a 2/2013.(III.4.) ör.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O83"/>
  <sheetViews>
    <sheetView view="pageLayout" workbookViewId="0" topLeftCell="A1">
      <selection activeCell="O30" sqref="O30"/>
    </sheetView>
  </sheetViews>
  <sheetFormatPr defaultColWidth="9.00390625" defaultRowHeight="12.75"/>
  <cols>
    <col min="1" max="1" width="4.875" style="144" customWidth="1"/>
    <col min="2" max="2" width="28.875" style="163" customWidth="1"/>
    <col min="3" max="4" width="9.00390625" style="163" customWidth="1"/>
    <col min="5" max="5" width="9.50390625" style="163" customWidth="1"/>
    <col min="6" max="6" width="8.875" style="163" customWidth="1"/>
    <col min="7" max="7" width="8.625" style="163" customWidth="1"/>
    <col min="8" max="8" width="8.875" style="163" customWidth="1"/>
    <col min="9" max="9" width="8.125" style="163" customWidth="1"/>
    <col min="10" max="14" width="9.50390625" style="163" customWidth="1"/>
    <col min="15" max="15" width="12.625" style="144" customWidth="1"/>
    <col min="16" max="16384" width="9.375" style="163" customWidth="1"/>
  </cols>
  <sheetData>
    <row r="1" spans="1:15" ht="31.5" customHeight="1">
      <c r="A1" s="761" t="s">
        <v>74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</row>
    <row r="2" spans="2:15" ht="16.5" thickBot="1">
      <c r="B2" s="163" t="s">
        <v>707</v>
      </c>
      <c r="O2" s="5" t="s">
        <v>130</v>
      </c>
    </row>
    <row r="3" spans="1:15" s="144" customFormat="1" ht="25.5" customHeight="1" thickBot="1">
      <c r="A3" s="141" t="s">
        <v>89</v>
      </c>
      <c r="B3" s="142" t="s">
        <v>146</v>
      </c>
      <c r="C3" s="142" t="s">
        <v>158</v>
      </c>
      <c r="D3" s="142" t="s">
        <v>159</v>
      </c>
      <c r="E3" s="142" t="s">
        <v>160</v>
      </c>
      <c r="F3" s="142" t="s">
        <v>161</v>
      </c>
      <c r="G3" s="142" t="s">
        <v>162</v>
      </c>
      <c r="H3" s="142" t="s">
        <v>163</v>
      </c>
      <c r="I3" s="142" t="s">
        <v>164</v>
      </c>
      <c r="J3" s="142" t="s">
        <v>165</v>
      </c>
      <c r="K3" s="142" t="s">
        <v>166</v>
      </c>
      <c r="L3" s="142" t="s">
        <v>167</v>
      </c>
      <c r="M3" s="142" t="s">
        <v>168</v>
      </c>
      <c r="N3" s="142" t="s">
        <v>169</v>
      </c>
      <c r="O3" s="143" t="s">
        <v>126</v>
      </c>
    </row>
    <row r="4" spans="1:15" s="146" customFormat="1" ht="15" customHeight="1" thickBot="1">
      <c r="A4" s="145" t="s">
        <v>91</v>
      </c>
      <c r="B4" s="758" t="s">
        <v>133</v>
      </c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60"/>
    </row>
    <row r="5" spans="1:15" s="146" customFormat="1" ht="15" customHeight="1">
      <c r="A5" s="147" t="s">
        <v>92</v>
      </c>
      <c r="B5" s="148" t="s">
        <v>299</v>
      </c>
      <c r="C5" s="149">
        <v>5</v>
      </c>
      <c r="D5" s="149">
        <v>5</v>
      </c>
      <c r="E5" s="149">
        <v>904</v>
      </c>
      <c r="F5" s="149">
        <v>10</v>
      </c>
      <c r="G5" s="149">
        <v>5</v>
      </c>
      <c r="H5" s="149">
        <v>29</v>
      </c>
      <c r="I5" s="149">
        <v>5</v>
      </c>
      <c r="J5" s="149">
        <v>5</v>
      </c>
      <c r="K5" s="149">
        <v>900</v>
      </c>
      <c r="L5" s="149">
        <v>10</v>
      </c>
      <c r="M5" s="149"/>
      <c r="N5" s="149"/>
      <c r="O5" s="150">
        <f aca="true" t="shared" si="0" ref="O5:O27">SUM(C5:N5)</f>
        <v>1878</v>
      </c>
    </row>
    <row r="6" spans="1:15" s="154" customFormat="1" ht="13.5" customHeight="1">
      <c r="A6" s="151" t="s">
        <v>93</v>
      </c>
      <c r="B6" s="400" t="s">
        <v>134</v>
      </c>
      <c r="C6" s="152">
        <v>45</v>
      </c>
      <c r="D6" s="152">
        <v>20</v>
      </c>
      <c r="E6" s="152">
        <v>15</v>
      </c>
      <c r="F6" s="152">
        <v>26</v>
      </c>
      <c r="G6" s="152">
        <v>22</v>
      </c>
      <c r="H6" s="152">
        <v>15</v>
      </c>
      <c r="I6" s="152">
        <v>16</v>
      </c>
      <c r="J6" s="152">
        <v>15</v>
      </c>
      <c r="K6" s="152">
        <v>16</v>
      </c>
      <c r="L6" s="152">
        <v>15</v>
      </c>
      <c r="M6" s="152">
        <v>15</v>
      </c>
      <c r="N6" s="152">
        <v>15</v>
      </c>
      <c r="O6" s="153">
        <f t="shared" si="0"/>
        <v>235</v>
      </c>
    </row>
    <row r="7" spans="1:15" s="154" customFormat="1" ht="15.75">
      <c r="A7" s="151" t="s">
        <v>94</v>
      </c>
      <c r="B7" s="401" t="s">
        <v>136</v>
      </c>
      <c r="C7" s="155"/>
      <c r="D7" s="155"/>
      <c r="E7" s="155">
        <v>163</v>
      </c>
      <c r="F7" s="155"/>
      <c r="G7" s="155"/>
      <c r="H7" s="155"/>
      <c r="I7" s="155"/>
      <c r="J7" s="155"/>
      <c r="K7" s="155">
        <v>163</v>
      </c>
      <c r="L7" s="155"/>
      <c r="M7" s="155"/>
      <c r="N7" s="155"/>
      <c r="O7" s="156">
        <f t="shared" si="0"/>
        <v>326</v>
      </c>
    </row>
    <row r="8" spans="1:15" s="154" customFormat="1" ht="13.5" customHeight="1">
      <c r="A8" s="151" t="s">
        <v>95</v>
      </c>
      <c r="B8" s="400" t="s">
        <v>75</v>
      </c>
      <c r="C8" s="152">
        <v>945</v>
      </c>
      <c r="D8" s="152">
        <v>946</v>
      </c>
      <c r="E8" s="152">
        <v>945</v>
      </c>
      <c r="F8" s="152">
        <v>946</v>
      </c>
      <c r="G8" s="152">
        <v>945</v>
      </c>
      <c r="H8" s="152">
        <v>947</v>
      </c>
      <c r="I8" s="152">
        <v>945</v>
      </c>
      <c r="J8" s="152">
        <v>1316</v>
      </c>
      <c r="K8" s="152">
        <v>1285</v>
      </c>
      <c r="L8" s="152">
        <v>1327</v>
      </c>
      <c r="M8" s="152">
        <v>1285</v>
      </c>
      <c r="N8" s="152">
        <v>2629</v>
      </c>
      <c r="O8" s="153">
        <f t="shared" si="0"/>
        <v>14461</v>
      </c>
    </row>
    <row r="9" spans="1:15" s="154" customFormat="1" ht="13.5" customHeight="1">
      <c r="A9" s="151" t="s">
        <v>96</v>
      </c>
      <c r="B9" s="400" t="s">
        <v>76</v>
      </c>
      <c r="C9" s="152">
        <v>44</v>
      </c>
      <c r="D9" s="152">
        <v>44</v>
      </c>
      <c r="E9" s="152">
        <v>44</v>
      </c>
      <c r="F9" s="152">
        <v>44</v>
      </c>
      <c r="G9" s="152">
        <v>44</v>
      </c>
      <c r="H9" s="152">
        <v>44</v>
      </c>
      <c r="I9" s="152">
        <v>44</v>
      </c>
      <c r="J9" s="152">
        <v>44</v>
      </c>
      <c r="K9" s="152">
        <v>72</v>
      </c>
      <c r="L9" s="152">
        <v>44</v>
      </c>
      <c r="M9" s="152">
        <v>44</v>
      </c>
      <c r="N9" s="152">
        <v>124</v>
      </c>
      <c r="O9" s="153">
        <f t="shared" si="0"/>
        <v>636</v>
      </c>
    </row>
    <row r="10" spans="1:15" s="154" customFormat="1" ht="13.5" customHeight="1">
      <c r="A10" s="151" t="s">
        <v>97</v>
      </c>
      <c r="B10" s="400" t="s">
        <v>77</v>
      </c>
      <c r="C10" s="152"/>
      <c r="D10" s="152"/>
      <c r="E10" s="152"/>
      <c r="F10" s="152"/>
      <c r="G10" s="152"/>
      <c r="H10" s="152"/>
      <c r="I10" s="152"/>
      <c r="J10" s="152">
        <v>100</v>
      </c>
      <c r="K10" s="152"/>
      <c r="L10" s="152"/>
      <c r="M10" s="152">
        <v>48</v>
      </c>
      <c r="N10" s="152"/>
      <c r="O10" s="153">
        <f t="shared" si="0"/>
        <v>148</v>
      </c>
    </row>
    <row r="11" spans="1:15" s="154" customFormat="1" ht="13.5" customHeight="1">
      <c r="A11" s="151" t="s">
        <v>98</v>
      </c>
      <c r="B11" s="400" t="s">
        <v>78</v>
      </c>
      <c r="C11" s="152">
        <v>12</v>
      </c>
      <c r="D11" s="152">
        <v>13</v>
      </c>
      <c r="E11" s="152">
        <v>12</v>
      </c>
      <c r="F11" s="152">
        <v>13</v>
      </c>
      <c r="G11" s="152">
        <v>12</v>
      </c>
      <c r="H11" s="152">
        <v>13</v>
      </c>
      <c r="I11" s="152">
        <v>12</v>
      </c>
      <c r="J11" s="152">
        <v>13</v>
      </c>
      <c r="K11" s="152">
        <v>12</v>
      </c>
      <c r="L11" s="152">
        <v>13</v>
      </c>
      <c r="M11" s="152">
        <v>12</v>
      </c>
      <c r="N11" s="152">
        <v>13</v>
      </c>
      <c r="O11" s="153">
        <f t="shared" si="0"/>
        <v>150</v>
      </c>
    </row>
    <row r="12" spans="1:15" s="154" customFormat="1" ht="15.75">
      <c r="A12" s="151" t="s">
        <v>99</v>
      </c>
      <c r="B12" s="402" t="s">
        <v>627</v>
      </c>
      <c r="C12" s="152">
        <v>300</v>
      </c>
      <c r="D12" s="152">
        <v>4242</v>
      </c>
      <c r="E12" s="152"/>
      <c r="F12" s="152"/>
      <c r="G12" s="152"/>
      <c r="H12" s="152">
        <v>4220</v>
      </c>
      <c r="I12" s="152"/>
      <c r="J12" s="152">
        <v>1135</v>
      </c>
      <c r="K12" s="152">
        <v>234</v>
      </c>
      <c r="L12" s="152">
        <v>154</v>
      </c>
      <c r="M12" s="152">
        <v>360</v>
      </c>
      <c r="N12" s="152"/>
      <c r="O12" s="153">
        <f t="shared" si="0"/>
        <v>10645</v>
      </c>
    </row>
    <row r="13" spans="1:15" s="154" customFormat="1" ht="13.5" customHeight="1" thickBot="1">
      <c r="A13" s="151" t="s">
        <v>100</v>
      </c>
      <c r="B13" s="400" t="s">
        <v>79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>
        <v>1000</v>
      </c>
      <c r="O13" s="153">
        <f t="shared" si="0"/>
        <v>1000</v>
      </c>
    </row>
    <row r="14" spans="1:15" s="146" customFormat="1" ht="15.75" customHeight="1" thickBot="1">
      <c r="A14" s="145" t="s">
        <v>101</v>
      </c>
      <c r="B14" s="48" t="s">
        <v>206</v>
      </c>
      <c r="C14" s="157">
        <f aca="true" t="shared" si="1" ref="C14:N14">SUM(C5:C13)</f>
        <v>1351</v>
      </c>
      <c r="D14" s="157">
        <f t="shared" si="1"/>
        <v>5270</v>
      </c>
      <c r="E14" s="157">
        <f t="shared" si="1"/>
        <v>2083</v>
      </c>
      <c r="F14" s="157">
        <f t="shared" si="1"/>
        <v>1039</v>
      </c>
      <c r="G14" s="157">
        <f t="shared" si="1"/>
        <v>1028</v>
      </c>
      <c r="H14" s="157">
        <f t="shared" si="1"/>
        <v>5268</v>
      </c>
      <c r="I14" s="157">
        <f t="shared" si="1"/>
        <v>1022</v>
      </c>
      <c r="J14" s="157">
        <f t="shared" si="1"/>
        <v>2628</v>
      </c>
      <c r="K14" s="157">
        <f t="shared" si="1"/>
        <v>2682</v>
      </c>
      <c r="L14" s="157">
        <f t="shared" si="1"/>
        <v>1563</v>
      </c>
      <c r="M14" s="157">
        <f t="shared" si="1"/>
        <v>1764</v>
      </c>
      <c r="N14" s="157">
        <f t="shared" si="1"/>
        <v>3781</v>
      </c>
      <c r="O14" s="158">
        <f>SUM(C14:N14)</f>
        <v>29479</v>
      </c>
    </row>
    <row r="15" spans="1:15" s="146" customFormat="1" ht="15" customHeight="1" thickBot="1">
      <c r="A15" s="145" t="s">
        <v>102</v>
      </c>
      <c r="B15" s="758" t="s">
        <v>137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59"/>
      <c r="N15" s="759"/>
      <c r="O15" s="760"/>
    </row>
    <row r="16" spans="1:15" s="154" customFormat="1" ht="13.5" customHeight="1">
      <c r="A16" s="159" t="s">
        <v>103</v>
      </c>
      <c r="B16" s="403" t="s">
        <v>147</v>
      </c>
      <c r="C16" s="155">
        <v>337</v>
      </c>
      <c r="D16" s="155">
        <v>337</v>
      </c>
      <c r="E16" s="155">
        <v>337</v>
      </c>
      <c r="F16" s="155">
        <v>337</v>
      </c>
      <c r="G16" s="155">
        <v>337</v>
      </c>
      <c r="H16" s="155">
        <v>337</v>
      </c>
      <c r="I16" s="155">
        <v>337</v>
      </c>
      <c r="J16" s="155">
        <v>337</v>
      </c>
      <c r="K16" s="155">
        <v>337</v>
      </c>
      <c r="L16" s="155">
        <v>337</v>
      </c>
      <c r="M16" s="155">
        <v>419</v>
      </c>
      <c r="N16" s="155">
        <v>421</v>
      </c>
      <c r="O16" s="156">
        <f t="shared" si="0"/>
        <v>4210</v>
      </c>
    </row>
    <row r="17" spans="1:15" s="154" customFormat="1" ht="27" customHeight="1">
      <c r="A17" s="151" t="s">
        <v>104</v>
      </c>
      <c r="B17" s="402" t="s">
        <v>323</v>
      </c>
      <c r="C17" s="152">
        <v>86</v>
      </c>
      <c r="D17" s="152">
        <v>86</v>
      </c>
      <c r="E17" s="152">
        <v>86</v>
      </c>
      <c r="F17" s="152">
        <v>86</v>
      </c>
      <c r="G17" s="152">
        <v>86</v>
      </c>
      <c r="H17" s="152">
        <v>86</v>
      </c>
      <c r="I17" s="152">
        <v>86</v>
      </c>
      <c r="J17" s="152">
        <v>86</v>
      </c>
      <c r="K17" s="152">
        <v>86</v>
      </c>
      <c r="L17" s="152">
        <v>86</v>
      </c>
      <c r="M17" s="152">
        <v>106</v>
      </c>
      <c r="N17" s="152">
        <v>118</v>
      </c>
      <c r="O17" s="153">
        <f t="shared" si="0"/>
        <v>1084</v>
      </c>
    </row>
    <row r="18" spans="1:15" s="154" customFormat="1" ht="13.5" customHeight="1">
      <c r="A18" s="151" t="s">
        <v>105</v>
      </c>
      <c r="B18" s="400" t="s">
        <v>238</v>
      </c>
      <c r="C18" s="152">
        <v>386</v>
      </c>
      <c r="D18" s="152">
        <v>386</v>
      </c>
      <c r="E18" s="152">
        <v>386</v>
      </c>
      <c r="F18" s="152">
        <v>386</v>
      </c>
      <c r="G18" s="152">
        <v>386</v>
      </c>
      <c r="H18" s="152">
        <v>479</v>
      </c>
      <c r="I18" s="152">
        <v>479</v>
      </c>
      <c r="J18" s="152">
        <v>479</v>
      </c>
      <c r="K18" s="152">
        <v>479</v>
      </c>
      <c r="L18" s="152">
        <v>479</v>
      </c>
      <c r="M18" s="152">
        <v>499</v>
      </c>
      <c r="N18" s="152">
        <v>430</v>
      </c>
      <c r="O18" s="153">
        <f t="shared" si="0"/>
        <v>5254</v>
      </c>
    </row>
    <row r="19" spans="1:15" s="154" customFormat="1" ht="13.5" customHeight="1">
      <c r="A19" s="151" t="s">
        <v>106</v>
      </c>
      <c r="B19" s="400" t="s">
        <v>324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>
        <f t="shared" si="0"/>
        <v>0</v>
      </c>
    </row>
    <row r="20" spans="1:15" s="154" customFormat="1" ht="13.5" customHeight="1">
      <c r="A20" s="151" t="s">
        <v>107</v>
      </c>
      <c r="B20" s="400" t="s">
        <v>80</v>
      </c>
      <c r="C20" s="152">
        <v>511</v>
      </c>
      <c r="D20" s="152">
        <v>894</v>
      </c>
      <c r="E20" s="152">
        <v>644</v>
      </c>
      <c r="F20" s="152">
        <v>457</v>
      </c>
      <c r="G20" s="152">
        <v>454</v>
      </c>
      <c r="H20" s="152">
        <v>461</v>
      </c>
      <c r="I20" s="152">
        <v>464</v>
      </c>
      <c r="J20" s="152">
        <v>1434</v>
      </c>
      <c r="K20" s="152">
        <v>461</v>
      </c>
      <c r="L20" s="152">
        <v>868</v>
      </c>
      <c r="M20" s="152">
        <v>509</v>
      </c>
      <c r="N20" s="152">
        <v>998</v>
      </c>
      <c r="O20" s="153">
        <f t="shared" si="0"/>
        <v>8155</v>
      </c>
    </row>
    <row r="21" spans="1:15" s="154" customFormat="1" ht="13.5" customHeight="1">
      <c r="A21" s="151" t="s">
        <v>108</v>
      </c>
      <c r="B21" s="400" t="s">
        <v>448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3">
        <f t="shared" si="0"/>
        <v>0</v>
      </c>
    </row>
    <row r="22" spans="1:15" s="154" customFormat="1" ht="15.75">
      <c r="A22" s="151" t="s">
        <v>109</v>
      </c>
      <c r="B22" s="402" t="s">
        <v>327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3">
        <f t="shared" si="0"/>
        <v>0</v>
      </c>
    </row>
    <row r="23" spans="1:15" s="154" customFormat="1" ht="13.5" customHeight="1">
      <c r="A23" s="151" t="s">
        <v>110</v>
      </c>
      <c r="B23" s="400" t="s">
        <v>479</v>
      </c>
      <c r="C23" s="152"/>
      <c r="D23" s="152">
        <v>4000</v>
      </c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3">
        <f t="shared" si="0"/>
        <v>4000</v>
      </c>
    </row>
    <row r="24" spans="1:15" s="154" customFormat="1" ht="13.5" customHeight="1">
      <c r="A24" s="151" t="s">
        <v>111</v>
      </c>
      <c r="B24" s="400" t="s">
        <v>123</v>
      </c>
      <c r="C24" s="152"/>
      <c r="D24" s="152"/>
      <c r="E24" s="152"/>
      <c r="F24" s="152"/>
      <c r="G24" s="152"/>
      <c r="H24" s="152">
        <v>4000</v>
      </c>
      <c r="I24" s="152">
        <v>104</v>
      </c>
      <c r="J24" s="152"/>
      <c r="K24" s="152"/>
      <c r="L24" s="152"/>
      <c r="M24" s="152">
        <v>1672</v>
      </c>
      <c r="N24" s="152"/>
      <c r="O24" s="153">
        <f t="shared" si="0"/>
        <v>5776</v>
      </c>
    </row>
    <row r="25" spans="1:15" s="154" customFormat="1" ht="13.5" customHeight="1">
      <c r="A25" s="151" t="s">
        <v>112</v>
      </c>
      <c r="B25" s="400" t="s">
        <v>81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>
        <v>1000</v>
      </c>
      <c r="M25" s="152"/>
      <c r="N25" s="152"/>
      <c r="O25" s="153">
        <f t="shared" si="0"/>
        <v>1000</v>
      </c>
    </row>
    <row r="26" spans="1:15" s="154" customFormat="1" ht="13.5" customHeight="1" thickBot="1">
      <c r="A26" s="151" t="s">
        <v>113</v>
      </c>
      <c r="B26" s="400" t="s">
        <v>82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3">
        <f t="shared" si="0"/>
        <v>0</v>
      </c>
    </row>
    <row r="27" spans="1:15" s="146" customFormat="1" ht="15.75" customHeight="1" thickBot="1">
      <c r="A27" s="160" t="s">
        <v>114</v>
      </c>
      <c r="B27" s="48" t="s">
        <v>207</v>
      </c>
      <c r="C27" s="157">
        <f aca="true" t="shared" si="2" ref="C27:N27">SUM(C16:C26)</f>
        <v>1320</v>
      </c>
      <c r="D27" s="157">
        <f t="shared" si="2"/>
        <v>5703</v>
      </c>
      <c r="E27" s="157">
        <f t="shared" si="2"/>
        <v>1453</v>
      </c>
      <c r="F27" s="157">
        <f t="shared" si="2"/>
        <v>1266</v>
      </c>
      <c r="G27" s="157">
        <f t="shared" si="2"/>
        <v>1263</v>
      </c>
      <c r="H27" s="157">
        <f t="shared" si="2"/>
        <v>5363</v>
      </c>
      <c r="I27" s="157">
        <f t="shared" si="2"/>
        <v>1470</v>
      </c>
      <c r="J27" s="157">
        <f t="shared" si="2"/>
        <v>2336</v>
      </c>
      <c r="K27" s="157">
        <f t="shared" si="2"/>
        <v>1363</v>
      </c>
      <c r="L27" s="157">
        <f t="shared" si="2"/>
        <v>2770</v>
      </c>
      <c r="M27" s="157">
        <f t="shared" si="2"/>
        <v>3205</v>
      </c>
      <c r="N27" s="157">
        <f t="shared" si="2"/>
        <v>1967</v>
      </c>
      <c r="O27" s="158">
        <f t="shared" si="0"/>
        <v>29479</v>
      </c>
    </row>
    <row r="28" spans="1:15" ht="16.5" thickBot="1">
      <c r="A28" s="160" t="s">
        <v>115</v>
      </c>
      <c r="B28" s="404" t="s">
        <v>208</v>
      </c>
      <c r="C28" s="161">
        <f aca="true" t="shared" si="3" ref="C28:O28">C14-C27</f>
        <v>31</v>
      </c>
      <c r="D28" s="161">
        <f t="shared" si="3"/>
        <v>-433</v>
      </c>
      <c r="E28" s="161">
        <f t="shared" si="3"/>
        <v>630</v>
      </c>
      <c r="F28" s="161">
        <f t="shared" si="3"/>
        <v>-227</v>
      </c>
      <c r="G28" s="161">
        <f t="shared" si="3"/>
        <v>-235</v>
      </c>
      <c r="H28" s="161">
        <f t="shared" si="3"/>
        <v>-95</v>
      </c>
      <c r="I28" s="161">
        <f t="shared" si="3"/>
        <v>-448</v>
      </c>
      <c r="J28" s="161">
        <f t="shared" si="3"/>
        <v>292</v>
      </c>
      <c r="K28" s="161">
        <f t="shared" si="3"/>
        <v>1319</v>
      </c>
      <c r="L28" s="161">
        <f t="shared" si="3"/>
        <v>-1207</v>
      </c>
      <c r="M28" s="161">
        <f t="shared" si="3"/>
        <v>-1441</v>
      </c>
      <c r="N28" s="161">
        <f t="shared" si="3"/>
        <v>1814</v>
      </c>
      <c r="O28" s="162">
        <f t="shared" si="3"/>
        <v>0</v>
      </c>
    </row>
    <row r="29" ht="15.75">
      <c r="A29" s="164"/>
    </row>
    <row r="30" spans="2:15" ht="15.75">
      <c r="B30" s="165"/>
      <c r="C30" s="166"/>
      <c r="D30" s="166"/>
      <c r="O30" s="163"/>
    </row>
    <row r="31" ht="15.75">
      <c r="O31" s="163"/>
    </row>
    <row r="32" ht="15.75">
      <c r="O32" s="163"/>
    </row>
    <row r="33" ht="15.75">
      <c r="O33" s="163"/>
    </row>
    <row r="34" ht="15.75">
      <c r="O34" s="163"/>
    </row>
    <row r="35" ht="15.75">
      <c r="O35" s="163"/>
    </row>
    <row r="36" ht="15.75">
      <c r="O36" s="163"/>
    </row>
    <row r="37" ht="15.75">
      <c r="O37" s="163"/>
    </row>
    <row r="38" ht="15.75">
      <c r="O38" s="163"/>
    </row>
    <row r="39" ht="15.75">
      <c r="O39" s="163"/>
    </row>
    <row r="40" ht="15.75">
      <c r="O40" s="163"/>
    </row>
    <row r="41" ht="15.75">
      <c r="O41" s="163"/>
    </row>
    <row r="42" ht="15.75">
      <c r="O42" s="163"/>
    </row>
    <row r="43" ht="15.75">
      <c r="O43" s="163"/>
    </row>
    <row r="44" ht="15.75">
      <c r="O44" s="163"/>
    </row>
    <row r="45" ht="15.75">
      <c r="O45" s="163"/>
    </row>
    <row r="46" ht="15.75">
      <c r="O46" s="163"/>
    </row>
    <row r="47" ht="15.75">
      <c r="O47" s="163"/>
    </row>
    <row r="48" ht="15.75">
      <c r="O48" s="163"/>
    </row>
    <row r="49" ht="15.75">
      <c r="O49" s="163"/>
    </row>
    <row r="50" ht="15.75">
      <c r="O50" s="163"/>
    </row>
    <row r="51" ht="15.75">
      <c r="O51" s="163"/>
    </row>
    <row r="52" ht="15.75">
      <c r="O52" s="163"/>
    </row>
    <row r="53" ht="15.75">
      <c r="O53" s="163"/>
    </row>
    <row r="54" ht="15.75">
      <c r="O54" s="163"/>
    </row>
    <row r="55" ht="15.75">
      <c r="O55" s="163"/>
    </row>
    <row r="56" ht="15.75">
      <c r="O56" s="163"/>
    </row>
    <row r="57" ht="15.75">
      <c r="O57" s="163"/>
    </row>
    <row r="58" ht="15.75">
      <c r="O58" s="163"/>
    </row>
    <row r="59" ht="15.75">
      <c r="O59" s="163"/>
    </row>
    <row r="60" ht="15.75">
      <c r="O60" s="163"/>
    </row>
    <row r="61" ht="15.75">
      <c r="O61" s="163"/>
    </row>
    <row r="62" ht="15.75">
      <c r="O62" s="163"/>
    </row>
    <row r="63" ht="15.75">
      <c r="O63" s="163"/>
    </row>
    <row r="64" ht="15.75">
      <c r="O64" s="163"/>
    </row>
    <row r="65" ht="15.75">
      <c r="O65" s="163"/>
    </row>
    <row r="66" ht="15.75">
      <c r="O66" s="163"/>
    </row>
    <row r="67" ht="15.75">
      <c r="O67" s="163"/>
    </row>
    <row r="68" ht="15.75">
      <c r="O68" s="163"/>
    </row>
    <row r="69" ht="15.75">
      <c r="O69" s="163"/>
    </row>
    <row r="70" ht="15.75">
      <c r="O70" s="163"/>
    </row>
    <row r="71" ht="15.75">
      <c r="O71" s="163"/>
    </row>
    <row r="72" ht="15.75">
      <c r="O72" s="163"/>
    </row>
    <row r="73" ht="15.75">
      <c r="O73" s="163"/>
    </row>
    <row r="74" ht="15.75">
      <c r="O74" s="163"/>
    </row>
    <row r="75" ht="15.75">
      <c r="O75" s="163"/>
    </row>
    <row r="76" ht="15.75">
      <c r="O76" s="163"/>
    </row>
    <row r="77" ht="15.75">
      <c r="O77" s="163"/>
    </row>
    <row r="78" ht="15.75">
      <c r="O78" s="163"/>
    </row>
    <row r="79" ht="15.75">
      <c r="O79" s="163"/>
    </row>
    <row r="80" ht="15.75">
      <c r="O80" s="163"/>
    </row>
    <row r="81" ht="15.75">
      <c r="O81" s="163"/>
    </row>
    <row r="82" ht="15.75">
      <c r="O82" s="163"/>
    </row>
    <row r="83" ht="15.75">
      <c r="O83" s="163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13. mell. a 2/2013.(III.4.) ör.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view="pageLayout" workbookViewId="0" topLeftCell="A1">
      <selection activeCell="B16" sqref="B16"/>
    </sheetView>
  </sheetViews>
  <sheetFormatPr defaultColWidth="9.00390625" defaultRowHeight="12.75"/>
  <cols>
    <col min="1" max="1" width="88.625" style="58" customWidth="1"/>
    <col min="2" max="2" width="27.875" style="58" customWidth="1"/>
    <col min="3" max="16384" width="9.375" style="58" customWidth="1"/>
  </cols>
  <sheetData>
    <row r="1" spans="1:2" ht="47.25" customHeight="1">
      <c r="A1" s="763" t="s">
        <v>84</v>
      </c>
      <c r="B1" s="763"/>
    </row>
    <row r="2" spans="1:2" ht="22.5" customHeight="1" thickBot="1">
      <c r="A2" s="600"/>
      <c r="B2" s="601" t="s">
        <v>86</v>
      </c>
    </row>
    <row r="3" spans="1:2" s="59" customFormat="1" ht="24" customHeight="1" thickBot="1">
      <c r="A3" s="408" t="s">
        <v>125</v>
      </c>
      <c r="B3" s="599" t="s">
        <v>85</v>
      </c>
    </row>
    <row r="4" spans="1:2" s="60" customFormat="1" ht="13.5" thickBot="1">
      <c r="A4" s="262">
        <v>1</v>
      </c>
      <c r="B4" s="263">
        <v>2</v>
      </c>
    </row>
    <row r="5" spans="1:2" ht="12.75">
      <c r="A5" s="167" t="s">
        <v>628</v>
      </c>
      <c r="B5" s="680">
        <v>2929978</v>
      </c>
    </row>
    <row r="6" spans="1:2" ht="12.75" customHeight="1">
      <c r="A6" s="168" t="s">
        <v>631</v>
      </c>
      <c r="B6" s="680">
        <v>763552</v>
      </c>
    </row>
    <row r="7" spans="1:2" ht="12.75">
      <c r="A7" s="168" t="s">
        <v>629</v>
      </c>
      <c r="B7" s="680">
        <v>698337</v>
      </c>
    </row>
    <row r="8" spans="1:2" ht="12.75">
      <c r="A8" s="168" t="s">
        <v>630</v>
      </c>
      <c r="B8" s="680">
        <v>168318</v>
      </c>
    </row>
    <row r="9" spans="1:2" ht="12.75">
      <c r="A9" s="168" t="s">
        <v>632</v>
      </c>
      <c r="B9" s="680">
        <v>327912</v>
      </c>
    </row>
    <row r="10" spans="1:2" ht="12.75">
      <c r="A10" s="168" t="s">
        <v>633</v>
      </c>
      <c r="B10" s="680">
        <v>-216495</v>
      </c>
    </row>
    <row r="11" spans="1:2" ht="12.75">
      <c r="A11" s="168" t="s">
        <v>634</v>
      </c>
      <c r="B11" s="680">
        <v>3000000</v>
      </c>
    </row>
    <row r="12" spans="1:2" ht="12.75">
      <c r="A12" s="168" t="s">
        <v>635</v>
      </c>
      <c r="B12" s="680">
        <v>442574</v>
      </c>
    </row>
    <row r="13" spans="1:2" ht="12.75">
      <c r="A13" s="168" t="s">
        <v>636</v>
      </c>
      <c r="B13" s="680">
        <v>1996550</v>
      </c>
    </row>
    <row r="14" spans="1:2" ht="12.75">
      <c r="A14" s="168" t="s">
        <v>637</v>
      </c>
      <c r="B14" s="680">
        <v>243960</v>
      </c>
    </row>
    <row r="15" spans="1:2" ht="12.75">
      <c r="A15" s="168" t="s">
        <v>640</v>
      </c>
      <c r="B15" s="680">
        <v>10354</v>
      </c>
    </row>
    <row r="16" spans="1:2" ht="12.75">
      <c r="A16" s="168"/>
      <c r="B16" s="680"/>
    </row>
    <row r="17" spans="1:2" ht="12.75">
      <c r="A17" s="168"/>
      <c r="B17" s="680"/>
    </row>
    <row r="18" spans="1:2" ht="12.75">
      <c r="A18" s="168"/>
      <c r="B18" s="680"/>
    </row>
    <row r="19" spans="1:2" ht="12.75">
      <c r="A19" s="168"/>
      <c r="B19" s="680"/>
    </row>
    <row r="20" spans="1:2" ht="12.75">
      <c r="A20" s="168"/>
      <c r="B20" s="680"/>
    </row>
    <row r="21" spans="1:2" ht="12.75">
      <c r="A21" s="168"/>
      <c r="B21" s="680"/>
    </row>
    <row r="22" spans="1:2" ht="12.75">
      <c r="A22" s="168"/>
      <c r="B22" s="680"/>
    </row>
    <row r="23" spans="1:2" ht="12.75">
      <c r="A23" s="168"/>
      <c r="B23" s="680"/>
    </row>
    <row r="24" spans="1:2" ht="13.5" thickBot="1">
      <c r="A24" s="169"/>
      <c r="B24" s="680"/>
    </row>
    <row r="25" spans="1:2" s="62" customFormat="1" ht="19.5" customHeight="1" thickBot="1">
      <c r="A25" s="45" t="s">
        <v>126</v>
      </c>
      <c r="B25" s="61">
        <f>SUM(B5:B24)</f>
        <v>10365040</v>
      </c>
    </row>
  </sheetData>
  <sheetProtection sheet="1"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14. mell. a 2/2013.(III.4.) ör.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G39"/>
  <sheetViews>
    <sheetView view="pageLayout" workbookViewId="0" topLeftCell="A4">
      <selection activeCell="F7" sqref="F7"/>
    </sheetView>
  </sheetViews>
  <sheetFormatPr defaultColWidth="9.00390625" defaultRowHeight="12.75"/>
  <cols>
    <col min="1" max="1" width="6.625" style="0" customWidth="1"/>
    <col min="2" max="2" width="40.50390625" style="0" customWidth="1"/>
    <col min="3" max="3" width="6.125" style="0" customWidth="1"/>
    <col min="4" max="4" width="10.875" style="0" customWidth="1"/>
    <col min="5" max="5" width="10.00390625" style="0" customWidth="1"/>
    <col min="6" max="6" width="9.375" style="0" customWidth="1"/>
    <col min="7" max="7" width="13.50390625" style="0" customWidth="1"/>
  </cols>
  <sheetData>
    <row r="1" spans="1:4" ht="45" customHeight="1">
      <c r="A1" s="767" t="s">
        <v>83</v>
      </c>
      <c r="B1" s="767"/>
      <c r="C1" s="767"/>
      <c r="D1" s="767"/>
    </row>
    <row r="2" spans="1:4" ht="17.25" customHeight="1">
      <c r="A2" s="598"/>
      <c r="B2" s="598"/>
      <c r="C2" s="598"/>
      <c r="D2" s="598"/>
    </row>
    <row r="3" spans="1:4" ht="13.5" thickBot="1">
      <c r="A3" s="284"/>
      <c r="B3" s="284"/>
      <c r="C3" s="764" t="s">
        <v>130</v>
      </c>
      <c r="D3" s="764"/>
    </row>
    <row r="4" spans="1:7" ht="42.75" customHeight="1" thickBot="1">
      <c r="A4" s="602" t="s">
        <v>154</v>
      </c>
      <c r="B4" s="603" t="s">
        <v>222</v>
      </c>
      <c r="C4" s="603" t="s">
        <v>223</v>
      </c>
      <c r="D4" s="604" t="s">
        <v>87</v>
      </c>
      <c r="E4" s="768" t="s">
        <v>699</v>
      </c>
      <c r="F4" s="768" t="s">
        <v>700</v>
      </c>
      <c r="G4" s="768" t="s">
        <v>706</v>
      </c>
    </row>
    <row r="5" spans="1:7" ht="15.75" customHeight="1">
      <c r="A5" s="285" t="s">
        <v>91</v>
      </c>
      <c r="B5" s="37" t="s">
        <v>585</v>
      </c>
      <c r="C5" s="37"/>
      <c r="D5" s="38">
        <v>3292</v>
      </c>
      <c r="E5" s="38">
        <v>3292</v>
      </c>
      <c r="F5" s="38">
        <v>3292</v>
      </c>
      <c r="G5" s="38">
        <v>3761</v>
      </c>
    </row>
    <row r="6" spans="1:7" ht="15.75" customHeight="1">
      <c r="A6" s="286" t="s">
        <v>92</v>
      </c>
      <c r="B6" s="39" t="s">
        <v>586</v>
      </c>
      <c r="C6" s="39"/>
      <c r="D6" s="40">
        <v>220</v>
      </c>
      <c r="E6" s="40">
        <v>220</v>
      </c>
      <c r="F6" s="40">
        <v>220</v>
      </c>
      <c r="G6" s="40">
        <v>220</v>
      </c>
    </row>
    <row r="7" spans="1:7" ht="15.75" customHeight="1">
      <c r="A7" s="286" t="s">
        <v>93</v>
      </c>
      <c r="B7" s="39" t="s">
        <v>587</v>
      </c>
      <c r="C7" s="39"/>
      <c r="D7" s="40">
        <v>10</v>
      </c>
      <c r="E7" s="40">
        <v>10</v>
      </c>
      <c r="F7" s="40">
        <v>10</v>
      </c>
      <c r="G7" s="40"/>
    </row>
    <row r="8" spans="1:7" ht="15.75" customHeight="1">
      <c r="A8" s="286" t="s">
        <v>94</v>
      </c>
      <c r="B8" s="39" t="s">
        <v>588</v>
      </c>
      <c r="C8" s="39"/>
      <c r="D8" s="40">
        <v>100</v>
      </c>
      <c r="E8" s="40">
        <v>100</v>
      </c>
      <c r="F8" s="40">
        <v>100</v>
      </c>
      <c r="G8" s="40">
        <v>100</v>
      </c>
    </row>
    <row r="9" spans="1:7" ht="15.75" customHeight="1">
      <c r="A9" s="286" t="s">
        <v>95</v>
      </c>
      <c r="B9" s="39" t="s">
        <v>589</v>
      </c>
      <c r="C9" s="39"/>
      <c r="D9" s="40">
        <v>10</v>
      </c>
      <c r="E9" s="40">
        <v>10</v>
      </c>
      <c r="F9" s="40">
        <v>10</v>
      </c>
      <c r="G9" s="40">
        <v>10</v>
      </c>
    </row>
    <row r="10" spans="1:7" ht="15.75" customHeight="1">
      <c r="A10" s="286" t="s">
        <v>96</v>
      </c>
      <c r="B10" s="39" t="s">
        <v>590</v>
      </c>
      <c r="C10" s="39"/>
      <c r="D10" s="40">
        <v>100</v>
      </c>
      <c r="E10" s="40">
        <v>100</v>
      </c>
      <c r="F10" s="40">
        <v>100</v>
      </c>
      <c r="G10" s="40">
        <v>100</v>
      </c>
    </row>
    <row r="11" spans="1:7" ht="15.75" customHeight="1">
      <c r="A11" s="286" t="s">
        <v>97</v>
      </c>
      <c r="B11" s="39" t="s">
        <v>591</v>
      </c>
      <c r="C11" s="39"/>
      <c r="D11" s="40">
        <v>360</v>
      </c>
      <c r="E11" s="40">
        <v>360</v>
      </c>
      <c r="F11" s="40">
        <v>360</v>
      </c>
      <c r="G11" s="40">
        <v>360</v>
      </c>
    </row>
    <row r="12" spans="1:7" ht="15.75" customHeight="1">
      <c r="A12" s="286" t="s">
        <v>98</v>
      </c>
      <c r="B12" s="39" t="s">
        <v>675</v>
      </c>
      <c r="C12" s="39"/>
      <c r="D12" s="40"/>
      <c r="E12" s="40">
        <v>460</v>
      </c>
      <c r="F12" s="40">
        <v>460</v>
      </c>
      <c r="G12" s="40">
        <v>460</v>
      </c>
    </row>
    <row r="13" spans="1:7" ht="15.75" customHeight="1">
      <c r="A13" s="286" t="s">
        <v>99</v>
      </c>
      <c r="B13" s="39" t="s">
        <v>686</v>
      </c>
      <c r="C13" s="39"/>
      <c r="D13" s="40"/>
      <c r="E13" s="40"/>
      <c r="F13" s="40">
        <v>34</v>
      </c>
      <c r="G13" s="40">
        <v>8</v>
      </c>
    </row>
    <row r="14" spans="1:7" ht="15.75" customHeight="1">
      <c r="A14" s="286" t="s">
        <v>100</v>
      </c>
      <c r="B14" s="39" t="s">
        <v>592</v>
      </c>
      <c r="C14" s="39"/>
      <c r="D14" s="40"/>
      <c r="E14" s="40"/>
      <c r="F14" s="40"/>
      <c r="G14" s="40"/>
    </row>
    <row r="15" spans="1:7" ht="15.75" customHeight="1">
      <c r="A15" s="286" t="s">
        <v>101</v>
      </c>
      <c r="B15" s="39" t="s">
        <v>593</v>
      </c>
      <c r="C15" s="39"/>
      <c r="D15" s="40">
        <v>200</v>
      </c>
      <c r="E15" s="40">
        <v>200</v>
      </c>
      <c r="F15" s="40">
        <v>200</v>
      </c>
      <c r="G15" s="40">
        <v>200</v>
      </c>
    </row>
    <row r="16" spans="1:7" ht="15.75" customHeight="1">
      <c r="A16" s="286" t="s">
        <v>102</v>
      </c>
      <c r="B16" s="39" t="s">
        <v>594</v>
      </c>
      <c r="C16" s="39"/>
      <c r="D16" s="40">
        <v>821</v>
      </c>
      <c r="E16" s="40">
        <v>821</v>
      </c>
      <c r="F16" s="40">
        <v>821</v>
      </c>
      <c r="G16" s="40">
        <v>821</v>
      </c>
    </row>
    <row r="17" spans="1:7" ht="15.75" customHeight="1">
      <c r="A17" s="286" t="s">
        <v>103</v>
      </c>
      <c r="B17" s="39" t="s">
        <v>595</v>
      </c>
      <c r="C17" s="39"/>
      <c r="D17" s="40">
        <v>77</v>
      </c>
      <c r="E17" s="40">
        <v>77</v>
      </c>
      <c r="F17" s="40">
        <v>77</v>
      </c>
      <c r="G17" s="40">
        <v>77</v>
      </c>
    </row>
    <row r="18" spans="1:7" ht="15.75" customHeight="1">
      <c r="A18" s="286" t="s">
        <v>104</v>
      </c>
      <c r="B18" s="39" t="s">
        <v>596</v>
      </c>
      <c r="C18" s="39"/>
      <c r="D18" s="40">
        <v>23</v>
      </c>
      <c r="E18" s="40">
        <v>23</v>
      </c>
      <c r="F18" s="40">
        <v>23</v>
      </c>
      <c r="G18" s="40">
        <v>23</v>
      </c>
    </row>
    <row r="19" spans="1:7" ht="15.75" customHeight="1">
      <c r="A19" s="286" t="s">
        <v>105</v>
      </c>
      <c r="B19" s="39" t="s">
        <v>597</v>
      </c>
      <c r="C19" s="39"/>
      <c r="D19" s="40">
        <v>50</v>
      </c>
      <c r="E19" s="40">
        <v>50</v>
      </c>
      <c r="F19" s="40">
        <v>50</v>
      </c>
      <c r="G19" s="40">
        <v>50</v>
      </c>
    </row>
    <row r="20" spans="1:7" ht="15.75" customHeight="1">
      <c r="A20" s="286" t="s">
        <v>106</v>
      </c>
      <c r="B20" s="39" t="s">
        <v>598</v>
      </c>
      <c r="C20" s="39"/>
      <c r="D20" s="40">
        <v>310</v>
      </c>
      <c r="E20" s="40">
        <v>310</v>
      </c>
      <c r="F20" s="40">
        <v>310</v>
      </c>
      <c r="G20" s="40">
        <v>288</v>
      </c>
    </row>
    <row r="21" spans="1:7" ht="15.75" customHeight="1">
      <c r="A21" s="286" t="s">
        <v>107</v>
      </c>
      <c r="B21" s="39" t="s">
        <v>599</v>
      </c>
      <c r="C21" s="39"/>
      <c r="D21" s="40">
        <v>151</v>
      </c>
      <c r="E21" s="40">
        <v>151</v>
      </c>
      <c r="F21" s="40">
        <v>128</v>
      </c>
      <c r="G21" s="40">
        <v>128</v>
      </c>
    </row>
    <row r="22" spans="1:7" ht="15.75" customHeight="1">
      <c r="A22" s="286" t="s">
        <v>108</v>
      </c>
      <c r="B22" s="39" t="s">
        <v>600</v>
      </c>
      <c r="C22" s="39"/>
      <c r="D22" s="40">
        <v>100</v>
      </c>
      <c r="E22" s="40">
        <v>100</v>
      </c>
      <c r="F22" s="40">
        <v>100</v>
      </c>
      <c r="G22" s="40">
        <v>100</v>
      </c>
    </row>
    <row r="23" spans="1:7" ht="15.75" customHeight="1">
      <c r="A23" s="286" t="s">
        <v>109</v>
      </c>
      <c r="B23" s="39" t="s">
        <v>601</v>
      </c>
      <c r="C23" s="39"/>
      <c r="D23" s="40">
        <v>250</v>
      </c>
      <c r="E23" s="40">
        <v>250</v>
      </c>
      <c r="F23" s="40">
        <v>250</v>
      </c>
      <c r="G23" s="40">
        <v>250</v>
      </c>
    </row>
    <row r="24" spans="1:7" ht="15.75" customHeight="1">
      <c r="A24" s="286" t="s">
        <v>110</v>
      </c>
      <c r="B24" s="39" t="s">
        <v>603</v>
      </c>
      <c r="C24" s="39"/>
      <c r="D24" s="40">
        <v>100</v>
      </c>
      <c r="E24" s="40">
        <v>100</v>
      </c>
      <c r="F24" s="40">
        <v>100</v>
      </c>
      <c r="G24" s="40">
        <v>100</v>
      </c>
    </row>
    <row r="25" spans="1:7" ht="15.75" customHeight="1">
      <c r="A25" s="286" t="s">
        <v>111</v>
      </c>
      <c r="B25" s="39" t="s">
        <v>602</v>
      </c>
      <c r="C25" s="39"/>
      <c r="D25" s="40">
        <v>20</v>
      </c>
      <c r="E25" s="40">
        <v>20</v>
      </c>
      <c r="F25" s="40">
        <v>20</v>
      </c>
      <c r="G25" s="40">
        <v>20</v>
      </c>
    </row>
    <row r="26" spans="1:7" ht="15.75" customHeight="1">
      <c r="A26" s="286" t="s">
        <v>112</v>
      </c>
      <c r="B26" s="39" t="s">
        <v>604</v>
      </c>
      <c r="C26" s="39"/>
      <c r="D26" s="40">
        <v>190</v>
      </c>
      <c r="E26" s="40">
        <v>190</v>
      </c>
      <c r="F26" s="40">
        <v>190</v>
      </c>
      <c r="G26" s="40">
        <v>190</v>
      </c>
    </row>
    <row r="27" spans="1:7" ht="15.75" customHeight="1">
      <c r="A27" s="286" t="s">
        <v>113</v>
      </c>
      <c r="B27" s="39" t="s">
        <v>605</v>
      </c>
      <c r="C27" s="39"/>
      <c r="D27" s="40">
        <v>700</v>
      </c>
      <c r="E27" s="40">
        <v>700</v>
      </c>
      <c r="F27" s="40">
        <v>700</v>
      </c>
      <c r="G27" s="40">
        <v>700</v>
      </c>
    </row>
    <row r="28" spans="1:7" ht="15.75" customHeight="1">
      <c r="A28" s="286" t="s">
        <v>114</v>
      </c>
      <c r="B28" s="39" t="s">
        <v>606</v>
      </c>
      <c r="C28" s="39"/>
      <c r="D28" s="40">
        <v>40</v>
      </c>
      <c r="E28" s="40">
        <v>40</v>
      </c>
      <c r="F28" s="40">
        <v>63</v>
      </c>
      <c r="G28" s="40">
        <v>63</v>
      </c>
    </row>
    <row r="29" spans="1:7" ht="15.75" customHeight="1">
      <c r="A29" s="286" t="s">
        <v>115</v>
      </c>
      <c r="B29" s="39" t="s">
        <v>687</v>
      </c>
      <c r="C29" s="39"/>
      <c r="D29" s="40"/>
      <c r="E29" s="40"/>
      <c r="F29" s="40">
        <v>122</v>
      </c>
      <c r="G29" s="40">
        <v>122</v>
      </c>
    </row>
    <row r="30" spans="1:7" ht="15.75" customHeight="1">
      <c r="A30" s="286" t="s">
        <v>116</v>
      </c>
      <c r="B30" s="39"/>
      <c r="C30" s="39"/>
      <c r="D30" s="40"/>
      <c r="E30" s="40"/>
      <c r="F30" s="40"/>
      <c r="G30" s="40"/>
    </row>
    <row r="31" spans="1:7" ht="15.75" customHeight="1">
      <c r="A31" s="286" t="s">
        <v>117</v>
      </c>
      <c r="B31" s="39"/>
      <c r="C31" s="39"/>
      <c r="D31" s="40"/>
      <c r="E31" s="40"/>
      <c r="F31" s="40"/>
      <c r="G31" s="40"/>
    </row>
    <row r="32" spans="1:7" ht="15.75" customHeight="1">
      <c r="A32" s="286" t="s">
        <v>118</v>
      </c>
      <c r="B32" s="39"/>
      <c r="C32" s="39"/>
      <c r="D32" s="40"/>
      <c r="E32" s="40"/>
      <c r="F32" s="40"/>
      <c r="G32" s="40"/>
    </row>
    <row r="33" spans="1:7" ht="15.75" customHeight="1">
      <c r="A33" s="286" t="s">
        <v>119</v>
      </c>
      <c r="B33" s="39"/>
      <c r="C33" s="39"/>
      <c r="D33" s="40"/>
      <c r="E33" s="40"/>
      <c r="F33" s="40"/>
      <c r="G33" s="40"/>
    </row>
    <row r="34" spans="1:7" ht="15.75" customHeight="1">
      <c r="A34" s="286" t="s">
        <v>224</v>
      </c>
      <c r="B34" s="39"/>
      <c r="C34" s="39"/>
      <c r="D34" s="127"/>
      <c r="E34" s="127"/>
      <c r="F34" s="127"/>
      <c r="G34" s="127"/>
    </row>
    <row r="35" spans="1:7" ht="15.75" customHeight="1">
      <c r="A35" s="286" t="s">
        <v>225</v>
      </c>
      <c r="B35" s="39"/>
      <c r="C35" s="39"/>
      <c r="D35" s="127"/>
      <c r="E35" s="127"/>
      <c r="F35" s="127"/>
      <c r="G35" s="127"/>
    </row>
    <row r="36" spans="1:7" ht="15.75" customHeight="1">
      <c r="A36" s="286" t="s">
        <v>226</v>
      </c>
      <c r="B36" s="39"/>
      <c r="C36" s="39"/>
      <c r="D36" s="127"/>
      <c r="E36" s="127"/>
      <c r="F36" s="127"/>
      <c r="G36" s="127"/>
    </row>
    <row r="37" spans="1:7" ht="15.75" customHeight="1" thickBot="1">
      <c r="A37" s="287" t="s">
        <v>227</v>
      </c>
      <c r="B37" s="41"/>
      <c r="C37" s="41"/>
      <c r="D37" s="128"/>
      <c r="E37" s="128"/>
      <c r="F37" s="128"/>
      <c r="G37" s="128"/>
    </row>
    <row r="38" spans="1:7" ht="15.75" customHeight="1" thickBot="1">
      <c r="A38" s="765" t="s">
        <v>126</v>
      </c>
      <c r="B38" s="766"/>
      <c r="C38" s="288"/>
      <c r="D38" s="289">
        <f>SUM(D5:D37)</f>
        <v>7124</v>
      </c>
      <c r="E38" s="289">
        <f>SUM(E5:E37)</f>
        <v>7584</v>
      </c>
      <c r="F38" s="289">
        <f>SUM(F5:F37)</f>
        <v>7740</v>
      </c>
      <c r="G38" s="289">
        <f>SUM(G5:G37)</f>
        <v>8151</v>
      </c>
    </row>
    <row r="39" ht="12.75">
      <c r="A39" t="s">
        <v>364</v>
      </c>
    </row>
  </sheetData>
  <sheetProtection/>
  <mergeCells count="3">
    <mergeCell ref="C3:D3"/>
    <mergeCell ref="A38:B38"/>
    <mergeCell ref="A1:D1"/>
  </mergeCells>
  <conditionalFormatting sqref="D38">
    <cfRule type="cellIs" priority="4" dxfId="8" operator="equal" stopIfTrue="1">
      <formula>0</formula>
    </cfRule>
  </conditionalFormatting>
  <conditionalFormatting sqref="E38">
    <cfRule type="cellIs" priority="3" dxfId="8" operator="equal" stopIfTrue="1">
      <formula>0</formula>
    </cfRule>
  </conditionalFormatting>
  <conditionalFormatting sqref="F38">
    <cfRule type="cellIs" priority="2" dxfId="8" operator="equal" stopIfTrue="1">
      <formula>0</formula>
    </cfRule>
  </conditionalFormatting>
  <conditionalFormatting sqref="G38">
    <cfRule type="cellIs" priority="1" dxfId="8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15. mell. 0 2/2013.(III.4.) ör.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7"/>
  <sheetViews>
    <sheetView zoomScale="120" zoomScaleNormal="120" zoomScaleSheetLayoutView="130" zoomScalePageLayoutView="0" workbookViewId="0" topLeftCell="A1">
      <selection activeCell="A1" sqref="A1:D1"/>
    </sheetView>
  </sheetViews>
  <sheetFormatPr defaultColWidth="9.00390625" defaultRowHeight="12.75"/>
  <cols>
    <col min="1" max="1" width="9.00390625" style="623" customWidth="1"/>
    <col min="2" max="2" width="91.625" style="623" customWidth="1"/>
    <col min="3" max="3" width="21.625" style="624" customWidth="1"/>
    <col min="4" max="4" width="9.00390625" style="49" customWidth="1"/>
    <col min="5" max="16384" width="9.375" style="49" customWidth="1"/>
  </cols>
  <sheetData>
    <row r="1" spans="1:3" ht="15.75" customHeight="1">
      <c r="A1" s="695" t="s">
        <v>88</v>
      </c>
      <c r="B1" s="695"/>
      <c r="C1" s="695"/>
    </row>
    <row r="2" spans="1:3" ht="15.75" customHeight="1" thickBot="1">
      <c r="A2" s="697" t="s">
        <v>256</v>
      </c>
      <c r="B2" s="697"/>
      <c r="C2" s="461" t="s">
        <v>468</v>
      </c>
    </row>
    <row r="3" spans="1:3" ht="37.5" customHeight="1" thickBot="1">
      <c r="A3" s="28" t="s">
        <v>154</v>
      </c>
      <c r="B3" s="29" t="s">
        <v>90</v>
      </c>
      <c r="C3" s="50" t="s">
        <v>446</v>
      </c>
    </row>
    <row r="4" spans="1:3" s="51" customFormat="1" ht="12" customHeight="1" thickBot="1">
      <c r="A4" s="42">
        <v>1</v>
      </c>
      <c r="B4" s="43">
        <v>2</v>
      </c>
      <c r="C4" s="44">
        <v>3</v>
      </c>
    </row>
    <row r="5" spans="1:3" s="1" customFormat="1" ht="12" customHeight="1" thickBot="1">
      <c r="A5" s="25" t="s">
        <v>91</v>
      </c>
      <c r="B5" s="24" t="s">
        <v>282</v>
      </c>
      <c r="C5" s="439">
        <f>+C6+C11+C20</f>
        <v>0</v>
      </c>
    </row>
    <row r="6" spans="1:3" s="1" customFormat="1" ht="12" customHeight="1" thickBot="1">
      <c r="A6" s="23" t="s">
        <v>92</v>
      </c>
      <c r="B6" s="416" t="s">
        <v>544</v>
      </c>
      <c r="C6" s="374">
        <f>+C7+C8+C9+C10</f>
        <v>0</v>
      </c>
    </row>
    <row r="7" spans="1:3" s="1" customFormat="1" ht="12" customHeight="1">
      <c r="A7" s="16" t="s">
        <v>201</v>
      </c>
      <c r="B7" s="605" t="s">
        <v>135</v>
      </c>
      <c r="C7" s="375"/>
    </row>
    <row r="8" spans="1:3" s="1" customFormat="1" ht="12" customHeight="1">
      <c r="A8" s="16" t="s">
        <v>202</v>
      </c>
      <c r="B8" s="430" t="s">
        <v>170</v>
      </c>
      <c r="C8" s="375"/>
    </row>
    <row r="9" spans="1:3" s="1" customFormat="1" ht="12" customHeight="1">
      <c r="A9" s="16" t="s">
        <v>203</v>
      </c>
      <c r="B9" s="430" t="s">
        <v>283</v>
      </c>
      <c r="C9" s="375"/>
    </row>
    <row r="10" spans="1:3" s="1" customFormat="1" ht="12" customHeight="1" thickBot="1">
      <c r="A10" s="16" t="s">
        <v>204</v>
      </c>
      <c r="B10" s="606" t="s">
        <v>284</v>
      </c>
      <c r="C10" s="375"/>
    </row>
    <row r="11" spans="1:3" s="1" customFormat="1" ht="12" customHeight="1" thickBot="1">
      <c r="A11" s="23" t="s">
        <v>93</v>
      </c>
      <c r="B11" s="24" t="s">
        <v>285</v>
      </c>
      <c r="C11" s="440">
        <f>+C12+C13+C14+C15+C16+C17+C18+C19</f>
        <v>0</v>
      </c>
    </row>
    <row r="12" spans="1:3" s="1" customFormat="1" ht="12" customHeight="1">
      <c r="A12" s="20" t="s">
        <v>175</v>
      </c>
      <c r="B12" s="12" t="s">
        <v>290</v>
      </c>
      <c r="C12" s="441"/>
    </row>
    <row r="13" spans="1:3" s="1" customFormat="1" ht="12" customHeight="1">
      <c r="A13" s="16" t="s">
        <v>176</v>
      </c>
      <c r="B13" s="9" t="s">
        <v>291</v>
      </c>
      <c r="C13" s="442"/>
    </row>
    <row r="14" spans="1:3" s="1" customFormat="1" ht="12" customHeight="1">
      <c r="A14" s="16" t="s">
        <v>177</v>
      </c>
      <c r="B14" s="9" t="s">
        <v>292</v>
      </c>
      <c r="C14" s="442"/>
    </row>
    <row r="15" spans="1:3" s="1" customFormat="1" ht="12" customHeight="1">
      <c r="A15" s="16" t="s">
        <v>178</v>
      </c>
      <c r="B15" s="9" t="s">
        <v>293</v>
      </c>
      <c r="C15" s="442"/>
    </row>
    <row r="16" spans="1:3" s="1" customFormat="1" ht="12" customHeight="1">
      <c r="A16" s="15" t="s">
        <v>286</v>
      </c>
      <c r="B16" s="8" t="s">
        <v>294</v>
      </c>
      <c r="C16" s="443"/>
    </row>
    <row r="17" spans="1:3" s="1" customFormat="1" ht="12" customHeight="1">
      <c r="A17" s="16" t="s">
        <v>287</v>
      </c>
      <c r="B17" s="9" t="s">
        <v>407</v>
      </c>
      <c r="C17" s="442"/>
    </row>
    <row r="18" spans="1:3" s="1" customFormat="1" ht="12" customHeight="1">
      <c r="A18" s="16" t="s">
        <v>288</v>
      </c>
      <c r="B18" s="9" t="s">
        <v>296</v>
      </c>
      <c r="C18" s="442"/>
    </row>
    <row r="19" spans="1:3" s="1" customFormat="1" ht="12" customHeight="1" thickBot="1">
      <c r="A19" s="17" t="s">
        <v>289</v>
      </c>
      <c r="B19" s="10" t="s">
        <v>297</v>
      </c>
      <c r="C19" s="444"/>
    </row>
    <row r="20" spans="1:3" s="1" customFormat="1" ht="12" customHeight="1" thickBot="1">
      <c r="A20" s="23" t="s">
        <v>298</v>
      </c>
      <c r="B20" s="24" t="s">
        <v>408</v>
      </c>
      <c r="C20" s="445"/>
    </row>
    <row r="21" spans="1:3" s="1" customFormat="1" ht="12" customHeight="1" thickBot="1">
      <c r="A21" s="23" t="s">
        <v>95</v>
      </c>
      <c r="B21" s="24" t="s">
        <v>300</v>
      </c>
      <c r="C21" s="440">
        <f>+C22+C23+C24+C25+C26+C27+C28+C29</f>
        <v>0</v>
      </c>
    </row>
    <row r="22" spans="1:3" s="1" customFormat="1" ht="12" customHeight="1">
      <c r="A22" s="18" t="s">
        <v>179</v>
      </c>
      <c r="B22" s="11" t="s">
        <v>306</v>
      </c>
      <c r="C22" s="446"/>
    </row>
    <row r="23" spans="1:3" s="1" customFormat="1" ht="12" customHeight="1">
      <c r="A23" s="16" t="s">
        <v>180</v>
      </c>
      <c r="B23" s="9" t="s">
        <v>307</v>
      </c>
      <c r="C23" s="442"/>
    </row>
    <row r="24" spans="1:3" s="1" customFormat="1" ht="12" customHeight="1">
      <c r="A24" s="16" t="s">
        <v>181</v>
      </c>
      <c r="B24" s="9" t="s">
        <v>308</v>
      </c>
      <c r="C24" s="442"/>
    </row>
    <row r="25" spans="1:3" s="1" customFormat="1" ht="12" customHeight="1">
      <c r="A25" s="19" t="s">
        <v>301</v>
      </c>
      <c r="B25" s="9" t="s">
        <v>184</v>
      </c>
      <c r="C25" s="447"/>
    </row>
    <row r="26" spans="1:3" s="1" customFormat="1" ht="12" customHeight="1">
      <c r="A26" s="19" t="s">
        <v>302</v>
      </c>
      <c r="B26" s="9" t="s">
        <v>309</v>
      </c>
      <c r="C26" s="447"/>
    </row>
    <row r="27" spans="1:3" s="1" customFormat="1" ht="12" customHeight="1">
      <c r="A27" s="16" t="s">
        <v>303</v>
      </c>
      <c r="B27" s="9" t="s">
        <v>310</v>
      </c>
      <c r="C27" s="442"/>
    </row>
    <row r="28" spans="1:3" s="1" customFormat="1" ht="12" customHeight="1">
      <c r="A28" s="16" t="s">
        <v>304</v>
      </c>
      <c r="B28" s="9" t="s">
        <v>409</v>
      </c>
      <c r="C28" s="448"/>
    </row>
    <row r="29" spans="1:3" s="1" customFormat="1" ht="12" customHeight="1" thickBot="1">
      <c r="A29" s="16" t="s">
        <v>305</v>
      </c>
      <c r="B29" s="14" t="s">
        <v>312</v>
      </c>
      <c r="C29" s="448"/>
    </row>
    <row r="30" spans="1:3" s="1" customFormat="1" ht="12" customHeight="1" thickBot="1">
      <c r="A30" s="409" t="s">
        <v>96</v>
      </c>
      <c r="B30" s="24" t="s">
        <v>545</v>
      </c>
      <c r="C30" s="374">
        <f>+C31+C37</f>
        <v>0</v>
      </c>
    </row>
    <row r="31" spans="1:3" s="1" customFormat="1" ht="12" customHeight="1">
      <c r="A31" s="410" t="s">
        <v>182</v>
      </c>
      <c r="B31" s="607" t="s">
        <v>546</v>
      </c>
      <c r="C31" s="406">
        <f>+C32+C33+C34+C35+C36</f>
        <v>0</v>
      </c>
    </row>
    <row r="32" spans="1:3" s="1" customFormat="1" ht="12" customHeight="1">
      <c r="A32" s="411" t="s">
        <v>185</v>
      </c>
      <c r="B32" s="417" t="s">
        <v>410</v>
      </c>
      <c r="C32" s="379"/>
    </row>
    <row r="33" spans="1:3" s="1" customFormat="1" ht="12" customHeight="1">
      <c r="A33" s="411" t="s">
        <v>186</v>
      </c>
      <c r="B33" s="417" t="s">
        <v>411</v>
      </c>
      <c r="C33" s="379"/>
    </row>
    <row r="34" spans="1:3" s="1" customFormat="1" ht="12" customHeight="1">
      <c r="A34" s="411" t="s">
        <v>187</v>
      </c>
      <c r="B34" s="417" t="s">
        <v>412</v>
      </c>
      <c r="C34" s="379"/>
    </row>
    <row r="35" spans="1:3" s="1" customFormat="1" ht="12" customHeight="1">
      <c r="A35" s="411" t="s">
        <v>188</v>
      </c>
      <c r="B35" s="417" t="s">
        <v>413</v>
      </c>
      <c r="C35" s="379"/>
    </row>
    <row r="36" spans="1:3" s="1" customFormat="1" ht="12" customHeight="1">
      <c r="A36" s="411" t="s">
        <v>313</v>
      </c>
      <c r="B36" s="417" t="s">
        <v>547</v>
      </c>
      <c r="C36" s="379"/>
    </row>
    <row r="37" spans="1:3" s="1" customFormat="1" ht="12" customHeight="1">
      <c r="A37" s="411" t="s">
        <v>183</v>
      </c>
      <c r="B37" s="418" t="s">
        <v>548</v>
      </c>
      <c r="C37" s="405">
        <f>+C38+C39+C40+C41+C42</f>
        <v>0</v>
      </c>
    </row>
    <row r="38" spans="1:3" s="1" customFormat="1" ht="12" customHeight="1">
      <c r="A38" s="411" t="s">
        <v>191</v>
      </c>
      <c r="B38" s="417" t="s">
        <v>410</v>
      </c>
      <c r="C38" s="379"/>
    </row>
    <row r="39" spans="1:3" s="1" customFormat="1" ht="12" customHeight="1">
      <c r="A39" s="411" t="s">
        <v>192</v>
      </c>
      <c r="B39" s="417" t="s">
        <v>411</v>
      </c>
      <c r="C39" s="379"/>
    </row>
    <row r="40" spans="1:3" s="1" customFormat="1" ht="12" customHeight="1">
      <c r="A40" s="411" t="s">
        <v>193</v>
      </c>
      <c r="B40" s="417" t="s">
        <v>412</v>
      </c>
      <c r="C40" s="379"/>
    </row>
    <row r="41" spans="1:3" s="1" customFormat="1" ht="12" customHeight="1">
      <c r="A41" s="411" t="s">
        <v>194</v>
      </c>
      <c r="B41" s="419" t="s">
        <v>413</v>
      </c>
      <c r="C41" s="379"/>
    </row>
    <row r="42" spans="1:3" s="1" customFormat="1" ht="12" customHeight="1" thickBot="1">
      <c r="A42" s="412" t="s">
        <v>314</v>
      </c>
      <c r="B42" s="420" t="s">
        <v>549</v>
      </c>
      <c r="C42" s="380"/>
    </row>
    <row r="43" spans="1:3" s="1" customFormat="1" ht="12" customHeight="1" thickBot="1">
      <c r="A43" s="23" t="s">
        <v>315</v>
      </c>
      <c r="B43" s="608" t="s">
        <v>414</v>
      </c>
      <c r="C43" s="374">
        <f>+C44+C45</f>
        <v>0</v>
      </c>
    </row>
    <row r="44" spans="1:3" s="1" customFormat="1" ht="12" customHeight="1">
      <c r="A44" s="18" t="s">
        <v>189</v>
      </c>
      <c r="B44" s="430" t="s">
        <v>415</v>
      </c>
      <c r="C44" s="377"/>
    </row>
    <row r="45" spans="1:3" s="1" customFormat="1" ht="12" customHeight="1" thickBot="1">
      <c r="A45" s="15" t="s">
        <v>190</v>
      </c>
      <c r="B45" s="425" t="s">
        <v>419</v>
      </c>
      <c r="C45" s="376"/>
    </row>
    <row r="46" spans="1:3" s="1" customFormat="1" ht="12" customHeight="1" thickBot="1">
      <c r="A46" s="23" t="s">
        <v>98</v>
      </c>
      <c r="B46" s="608" t="s">
        <v>418</v>
      </c>
      <c r="C46" s="374">
        <f>+C47+C48+C49</f>
        <v>0</v>
      </c>
    </row>
    <row r="47" spans="1:3" s="1" customFormat="1" ht="12" customHeight="1">
      <c r="A47" s="18" t="s">
        <v>318</v>
      </c>
      <c r="B47" s="430" t="s">
        <v>316</v>
      </c>
      <c r="C47" s="407"/>
    </row>
    <row r="48" spans="1:3" s="1" customFormat="1" ht="12" customHeight="1">
      <c r="A48" s="16" t="s">
        <v>319</v>
      </c>
      <c r="B48" s="417" t="s">
        <v>317</v>
      </c>
      <c r="C48" s="448"/>
    </row>
    <row r="49" spans="1:3" s="1" customFormat="1" ht="12" customHeight="1" thickBot="1">
      <c r="A49" s="15" t="s">
        <v>477</v>
      </c>
      <c r="B49" s="425" t="s">
        <v>416</v>
      </c>
      <c r="C49" s="381"/>
    </row>
    <row r="50" spans="1:5" s="1" customFormat="1" ht="17.25" customHeight="1" thickBot="1">
      <c r="A50" s="23" t="s">
        <v>320</v>
      </c>
      <c r="B50" s="609" t="s">
        <v>417</v>
      </c>
      <c r="C50" s="449"/>
      <c r="E50" s="52"/>
    </row>
    <row r="51" spans="1:3" s="1" customFormat="1" ht="12" customHeight="1" thickBot="1">
      <c r="A51" s="23" t="s">
        <v>100</v>
      </c>
      <c r="B51" s="27" t="s">
        <v>321</v>
      </c>
      <c r="C51" s="450">
        <f>+C6+C11+C20+C21+C30+C43+C46+C50</f>
        <v>0</v>
      </c>
    </row>
    <row r="52" spans="1:3" s="1" customFormat="1" ht="12" customHeight="1" thickBot="1">
      <c r="A52" s="421" t="s">
        <v>101</v>
      </c>
      <c r="B52" s="416" t="s">
        <v>420</v>
      </c>
      <c r="C52" s="451">
        <f>+C53+C59</f>
        <v>0</v>
      </c>
    </row>
    <row r="53" spans="1:3" s="1" customFormat="1" ht="12" customHeight="1">
      <c r="A53" s="610" t="s">
        <v>249</v>
      </c>
      <c r="B53" s="607" t="s">
        <v>421</v>
      </c>
      <c r="C53" s="452">
        <f>+C54+C55+C56+C57+C58</f>
        <v>0</v>
      </c>
    </row>
    <row r="54" spans="1:3" s="1" customFormat="1" ht="12" customHeight="1">
      <c r="A54" s="422" t="s">
        <v>436</v>
      </c>
      <c r="B54" s="417" t="s">
        <v>422</v>
      </c>
      <c r="C54" s="448"/>
    </row>
    <row r="55" spans="1:3" s="1" customFormat="1" ht="12" customHeight="1">
      <c r="A55" s="422" t="s">
        <v>437</v>
      </c>
      <c r="B55" s="417" t="s">
        <v>423</v>
      </c>
      <c r="C55" s="448"/>
    </row>
    <row r="56" spans="1:3" s="1" customFormat="1" ht="12" customHeight="1">
      <c r="A56" s="422" t="s">
        <v>438</v>
      </c>
      <c r="B56" s="417" t="s">
        <v>424</v>
      </c>
      <c r="C56" s="448"/>
    </row>
    <row r="57" spans="1:3" s="1" customFormat="1" ht="12" customHeight="1">
      <c r="A57" s="422" t="s">
        <v>439</v>
      </c>
      <c r="B57" s="417" t="s">
        <v>425</v>
      </c>
      <c r="C57" s="448"/>
    </row>
    <row r="58" spans="1:3" s="1" customFormat="1" ht="12" customHeight="1">
      <c r="A58" s="422" t="s">
        <v>440</v>
      </c>
      <c r="B58" s="417" t="s">
        <v>426</v>
      </c>
      <c r="C58" s="448"/>
    </row>
    <row r="59" spans="1:3" s="1" customFormat="1" ht="12" customHeight="1">
      <c r="A59" s="423" t="s">
        <v>250</v>
      </c>
      <c r="B59" s="418" t="s">
        <v>427</v>
      </c>
      <c r="C59" s="453">
        <f>+C60+C61+C62+C63+C64</f>
        <v>0</v>
      </c>
    </row>
    <row r="60" spans="1:3" s="1" customFormat="1" ht="12" customHeight="1">
      <c r="A60" s="422" t="s">
        <v>441</v>
      </c>
      <c r="B60" s="417" t="s">
        <v>428</v>
      </c>
      <c r="C60" s="448"/>
    </row>
    <row r="61" spans="1:3" s="1" customFormat="1" ht="12" customHeight="1">
      <c r="A61" s="422" t="s">
        <v>442</v>
      </c>
      <c r="B61" s="417" t="s">
        <v>429</v>
      </c>
      <c r="C61" s="448"/>
    </row>
    <row r="62" spans="1:3" s="1" customFormat="1" ht="12" customHeight="1">
      <c r="A62" s="422" t="s">
        <v>443</v>
      </c>
      <c r="B62" s="417" t="s">
        <v>430</v>
      </c>
      <c r="C62" s="448"/>
    </row>
    <row r="63" spans="1:3" s="1" customFormat="1" ht="12" customHeight="1">
      <c r="A63" s="422" t="s">
        <v>444</v>
      </c>
      <c r="B63" s="417" t="s">
        <v>431</v>
      </c>
      <c r="C63" s="448"/>
    </row>
    <row r="64" spans="1:3" s="1" customFormat="1" ht="12" customHeight="1" thickBot="1">
      <c r="A64" s="424" t="s">
        <v>445</v>
      </c>
      <c r="B64" s="425" t="s">
        <v>432</v>
      </c>
      <c r="C64" s="454"/>
    </row>
    <row r="65" spans="1:3" s="1" customFormat="1" ht="12" customHeight="1" thickBot="1">
      <c r="A65" s="426" t="s">
        <v>102</v>
      </c>
      <c r="B65" s="611" t="s">
        <v>433</v>
      </c>
      <c r="C65" s="451">
        <f>+C51+C52</f>
        <v>0</v>
      </c>
    </row>
    <row r="66" spans="1:3" s="1" customFormat="1" ht="13.5" customHeight="1" thickBot="1">
      <c r="A66" s="427" t="s">
        <v>103</v>
      </c>
      <c r="B66" s="612" t="s">
        <v>434</v>
      </c>
      <c r="C66" s="462"/>
    </row>
    <row r="67" spans="1:3" s="1" customFormat="1" ht="12" customHeight="1" thickBot="1">
      <c r="A67" s="426" t="s">
        <v>104</v>
      </c>
      <c r="B67" s="611" t="s">
        <v>435</v>
      </c>
      <c r="C67" s="463">
        <f>+C65+C66</f>
        <v>0</v>
      </c>
    </row>
    <row r="68" spans="1:3" s="1" customFormat="1" ht="12.75" customHeight="1">
      <c r="A68" s="6"/>
      <c r="B68" s="7"/>
      <c r="C68" s="455"/>
    </row>
    <row r="69" spans="1:3" ht="16.5" customHeight="1">
      <c r="A69" s="695" t="s">
        <v>120</v>
      </c>
      <c r="B69" s="695"/>
      <c r="C69" s="695"/>
    </row>
    <row r="70" spans="1:3" s="468" customFormat="1" ht="16.5" customHeight="1" thickBot="1">
      <c r="A70" s="698" t="s">
        <v>257</v>
      </c>
      <c r="B70" s="698"/>
      <c r="C70" s="193" t="s">
        <v>468</v>
      </c>
    </row>
    <row r="71" spans="1:3" ht="37.5" customHeight="1" thickBot="1">
      <c r="A71" s="28" t="s">
        <v>89</v>
      </c>
      <c r="B71" s="29" t="s">
        <v>121</v>
      </c>
      <c r="C71" s="50" t="s">
        <v>446</v>
      </c>
    </row>
    <row r="72" spans="1:3" s="51" customFormat="1" ht="12" customHeight="1" thickBot="1">
      <c r="A72" s="42">
        <v>1</v>
      </c>
      <c r="B72" s="43">
        <v>2</v>
      </c>
      <c r="C72" s="438">
        <v>3</v>
      </c>
    </row>
    <row r="73" spans="1:3" ht="12" customHeight="1" thickBot="1">
      <c r="A73" s="25" t="s">
        <v>91</v>
      </c>
      <c r="B73" s="36" t="s">
        <v>322</v>
      </c>
      <c r="C73" s="439">
        <f>+C74+C75+C76+C77+C78</f>
        <v>0</v>
      </c>
    </row>
    <row r="74" spans="1:3" ht="12" customHeight="1">
      <c r="A74" s="20" t="s">
        <v>195</v>
      </c>
      <c r="B74" s="12" t="s">
        <v>122</v>
      </c>
      <c r="C74" s="441"/>
    </row>
    <row r="75" spans="1:3" ht="12" customHeight="1">
      <c r="A75" s="16" t="s">
        <v>196</v>
      </c>
      <c r="B75" s="9" t="s">
        <v>323</v>
      </c>
      <c r="C75" s="442"/>
    </row>
    <row r="76" spans="1:3" ht="12" customHeight="1">
      <c r="A76" s="16" t="s">
        <v>197</v>
      </c>
      <c r="B76" s="9" t="s">
        <v>238</v>
      </c>
      <c r="C76" s="447"/>
    </row>
    <row r="77" spans="1:3" ht="12" customHeight="1">
      <c r="A77" s="16" t="s">
        <v>198</v>
      </c>
      <c r="B77" s="13" t="s">
        <v>324</v>
      </c>
      <c r="C77" s="447"/>
    </row>
    <row r="78" spans="1:3" ht="12" customHeight="1">
      <c r="A78" s="16" t="s">
        <v>209</v>
      </c>
      <c r="B78" s="22" t="s">
        <v>325</v>
      </c>
      <c r="C78" s="447"/>
    </row>
    <row r="79" spans="1:3" ht="12" customHeight="1">
      <c r="A79" s="16" t="s">
        <v>199</v>
      </c>
      <c r="B79" s="9" t="s">
        <v>347</v>
      </c>
      <c r="C79" s="447"/>
    </row>
    <row r="80" spans="1:3" ht="12" customHeight="1">
      <c r="A80" s="16" t="s">
        <v>200</v>
      </c>
      <c r="B80" s="197" t="s">
        <v>348</v>
      </c>
      <c r="C80" s="447"/>
    </row>
    <row r="81" spans="1:3" ht="12" customHeight="1">
      <c r="A81" s="16" t="s">
        <v>210</v>
      </c>
      <c r="B81" s="197" t="s">
        <v>447</v>
      </c>
      <c r="C81" s="447"/>
    </row>
    <row r="82" spans="1:3" ht="12" customHeight="1">
      <c r="A82" s="16" t="s">
        <v>211</v>
      </c>
      <c r="B82" s="198" t="s">
        <v>349</v>
      </c>
      <c r="C82" s="447"/>
    </row>
    <row r="83" spans="1:3" ht="12" customHeight="1">
      <c r="A83" s="15" t="s">
        <v>212</v>
      </c>
      <c r="B83" s="199" t="s">
        <v>350</v>
      </c>
      <c r="C83" s="447"/>
    </row>
    <row r="84" spans="1:3" ht="12" customHeight="1">
      <c r="A84" s="16" t="s">
        <v>213</v>
      </c>
      <c r="B84" s="199" t="s">
        <v>351</v>
      </c>
      <c r="C84" s="447"/>
    </row>
    <row r="85" spans="1:3" ht="12" customHeight="1" thickBot="1">
      <c r="A85" s="21" t="s">
        <v>215</v>
      </c>
      <c r="B85" s="200" t="s">
        <v>352</v>
      </c>
      <c r="C85" s="456"/>
    </row>
    <row r="86" spans="1:3" ht="12" customHeight="1" thickBot="1">
      <c r="A86" s="23" t="s">
        <v>92</v>
      </c>
      <c r="B86" s="35" t="s">
        <v>478</v>
      </c>
      <c r="C86" s="440">
        <f>+C87+C88+C89</f>
        <v>0</v>
      </c>
    </row>
    <row r="87" spans="1:3" ht="12" customHeight="1">
      <c r="A87" s="18" t="s">
        <v>201</v>
      </c>
      <c r="B87" s="9" t="s">
        <v>448</v>
      </c>
      <c r="C87" s="446"/>
    </row>
    <row r="88" spans="1:3" ht="12" customHeight="1">
      <c r="A88" s="18" t="s">
        <v>202</v>
      </c>
      <c r="B88" s="14" t="s">
        <v>327</v>
      </c>
      <c r="C88" s="442"/>
    </row>
    <row r="89" spans="1:3" ht="12" customHeight="1">
      <c r="A89" s="18" t="s">
        <v>203</v>
      </c>
      <c r="B89" s="417" t="s">
        <v>479</v>
      </c>
      <c r="C89" s="375"/>
    </row>
    <row r="90" spans="1:3" ht="12" customHeight="1">
      <c r="A90" s="18" t="s">
        <v>204</v>
      </c>
      <c r="B90" s="417" t="s">
        <v>550</v>
      </c>
      <c r="C90" s="375"/>
    </row>
    <row r="91" spans="1:3" ht="12" customHeight="1">
      <c r="A91" s="18" t="s">
        <v>205</v>
      </c>
      <c r="B91" s="417" t="s">
        <v>480</v>
      </c>
      <c r="C91" s="375"/>
    </row>
    <row r="92" spans="1:3" ht="15.75">
      <c r="A92" s="18" t="s">
        <v>214</v>
      </c>
      <c r="B92" s="417" t="s">
        <v>481</v>
      </c>
      <c r="C92" s="375"/>
    </row>
    <row r="93" spans="1:3" ht="12" customHeight="1">
      <c r="A93" s="18" t="s">
        <v>216</v>
      </c>
      <c r="B93" s="613" t="s">
        <v>452</v>
      </c>
      <c r="C93" s="375"/>
    </row>
    <row r="94" spans="1:3" ht="12" customHeight="1">
      <c r="A94" s="18" t="s">
        <v>328</v>
      </c>
      <c r="B94" s="613" t="s">
        <v>453</v>
      </c>
      <c r="C94" s="375"/>
    </row>
    <row r="95" spans="1:3" ht="12" customHeight="1">
      <c r="A95" s="18" t="s">
        <v>329</v>
      </c>
      <c r="B95" s="613" t="s">
        <v>451</v>
      </c>
      <c r="C95" s="375"/>
    </row>
    <row r="96" spans="1:3" ht="24" customHeight="1" thickBot="1">
      <c r="A96" s="15" t="s">
        <v>330</v>
      </c>
      <c r="B96" s="614" t="s">
        <v>450</v>
      </c>
      <c r="C96" s="378"/>
    </row>
    <row r="97" spans="1:3" ht="12" customHeight="1" thickBot="1">
      <c r="A97" s="23" t="s">
        <v>93</v>
      </c>
      <c r="B97" s="176" t="s">
        <v>482</v>
      </c>
      <c r="C97" s="440">
        <f>+C98+C99</f>
        <v>0</v>
      </c>
    </row>
    <row r="98" spans="1:3" ht="12" customHeight="1">
      <c r="A98" s="18" t="s">
        <v>175</v>
      </c>
      <c r="B98" s="11" t="s">
        <v>139</v>
      </c>
      <c r="C98" s="446"/>
    </row>
    <row r="99" spans="1:3" ht="12" customHeight="1" thickBot="1">
      <c r="A99" s="19" t="s">
        <v>176</v>
      </c>
      <c r="B99" s="14" t="s">
        <v>140</v>
      </c>
      <c r="C99" s="447"/>
    </row>
    <row r="100" spans="1:3" s="415" customFormat="1" ht="12" customHeight="1" thickBot="1">
      <c r="A100" s="421" t="s">
        <v>94</v>
      </c>
      <c r="B100" s="416" t="s">
        <v>454</v>
      </c>
      <c r="C100" s="625"/>
    </row>
    <row r="101" spans="1:3" ht="12" customHeight="1" thickBot="1">
      <c r="A101" s="413" t="s">
        <v>95</v>
      </c>
      <c r="B101" s="414" t="s">
        <v>262</v>
      </c>
      <c r="C101" s="439">
        <f>+C73+C86+C97+C100</f>
        <v>0</v>
      </c>
    </row>
    <row r="102" spans="1:3" ht="12" customHeight="1" thickBot="1">
      <c r="A102" s="421" t="s">
        <v>96</v>
      </c>
      <c r="B102" s="416" t="s">
        <v>551</v>
      </c>
      <c r="C102" s="440">
        <f>+C103+C111</f>
        <v>0</v>
      </c>
    </row>
    <row r="103" spans="1:3" ht="12" customHeight="1" thickBot="1">
      <c r="A103" s="428" t="s">
        <v>182</v>
      </c>
      <c r="B103" s="615" t="s">
        <v>558</v>
      </c>
      <c r="C103" s="440">
        <f>+C104+C105+C106+C107+C108+C109+C110</f>
        <v>0</v>
      </c>
    </row>
    <row r="104" spans="1:3" ht="12" customHeight="1">
      <c r="A104" s="429" t="s">
        <v>185</v>
      </c>
      <c r="B104" s="430" t="s">
        <v>455</v>
      </c>
      <c r="C104" s="464"/>
    </row>
    <row r="105" spans="1:3" ht="12" customHeight="1">
      <c r="A105" s="422" t="s">
        <v>186</v>
      </c>
      <c r="B105" s="417" t="s">
        <v>456</v>
      </c>
      <c r="C105" s="465"/>
    </row>
    <row r="106" spans="1:3" ht="12" customHeight="1">
      <c r="A106" s="422" t="s">
        <v>187</v>
      </c>
      <c r="B106" s="417" t="s">
        <v>457</v>
      </c>
      <c r="C106" s="465"/>
    </row>
    <row r="107" spans="1:3" ht="12" customHeight="1">
      <c r="A107" s="422" t="s">
        <v>188</v>
      </c>
      <c r="B107" s="417" t="s">
        <v>458</v>
      </c>
      <c r="C107" s="465"/>
    </row>
    <row r="108" spans="1:3" ht="12" customHeight="1">
      <c r="A108" s="422" t="s">
        <v>313</v>
      </c>
      <c r="B108" s="417" t="s">
        <v>459</v>
      </c>
      <c r="C108" s="465"/>
    </row>
    <row r="109" spans="1:3" ht="12" customHeight="1">
      <c r="A109" s="422" t="s">
        <v>331</v>
      </c>
      <c r="B109" s="417" t="s">
        <v>460</v>
      </c>
      <c r="C109" s="465"/>
    </row>
    <row r="110" spans="1:3" ht="12" customHeight="1" thickBot="1">
      <c r="A110" s="431" t="s">
        <v>332</v>
      </c>
      <c r="B110" s="432" t="s">
        <v>461</v>
      </c>
      <c r="C110" s="466"/>
    </row>
    <row r="111" spans="1:3" ht="12" customHeight="1" thickBot="1">
      <c r="A111" s="428" t="s">
        <v>183</v>
      </c>
      <c r="B111" s="615" t="s">
        <v>559</v>
      </c>
      <c r="C111" s="440">
        <f>+C112+C113+C114+C115+C116+C117+C118+C119</f>
        <v>0</v>
      </c>
    </row>
    <row r="112" spans="1:3" ht="12" customHeight="1">
      <c r="A112" s="429" t="s">
        <v>191</v>
      </c>
      <c r="B112" s="430" t="s">
        <v>455</v>
      </c>
      <c r="C112" s="464"/>
    </row>
    <row r="113" spans="1:3" ht="12" customHeight="1">
      <c r="A113" s="422" t="s">
        <v>192</v>
      </c>
      <c r="B113" s="417" t="s">
        <v>462</v>
      </c>
      <c r="C113" s="465"/>
    </row>
    <row r="114" spans="1:3" ht="12" customHeight="1">
      <c r="A114" s="422" t="s">
        <v>193</v>
      </c>
      <c r="B114" s="417" t="s">
        <v>457</v>
      </c>
      <c r="C114" s="465"/>
    </row>
    <row r="115" spans="1:3" ht="12" customHeight="1">
      <c r="A115" s="422" t="s">
        <v>194</v>
      </c>
      <c r="B115" s="417" t="s">
        <v>458</v>
      </c>
      <c r="C115" s="465"/>
    </row>
    <row r="116" spans="1:3" ht="12" customHeight="1">
      <c r="A116" s="422" t="s">
        <v>314</v>
      </c>
      <c r="B116" s="417" t="s">
        <v>459</v>
      </c>
      <c r="C116" s="465"/>
    </row>
    <row r="117" spans="1:3" ht="12" customHeight="1">
      <c r="A117" s="422" t="s">
        <v>333</v>
      </c>
      <c r="B117" s="417" t="s">
        <v>463</v>
      </c>
      <c r="C117" s="465"/>
    </row>
    <row r="118" spans="1:3" ht="12" customHeight="1">
      <c r="A118" s="422" t="s">
        <v>334</v>
      </c>
      <c r="B118" s="417" t="s">
        <v>461</v>
      </c>
      <c r="C118" s="465"/>
    </row>
    <row r="119" spans="1:3" ht="12" customHeight="1" thickBot="1">
      <c r="A119" s="431" t="s">
        <v>335</v>
      </c>
      <c r="B119" s="432" t="s">
        <v>554</v>
      </c>
      <c r="C119" s="466"/>
    </row>
    <row r="120" spans="1:3" ht="12" customHeight="1" thickBot="1">
      <c r="A120" s="421" t="s">
        <v>97</v>
      </c>
      <c r="B120" s="611" t="s">
        <v>464</v>
      </c>
      <c r="C120" s="457">
        <f>+C101+C102</f>
        <v>0</v>
      </c>
    </row>
    <row r="121" spans="1:9" ht="15" customHeight="1" thickBot="1">
      <c r="A121" s="421" t="s">
        <v>98</v>
      </c>
      <c r="B121" s="611" t="s">
        <v>465</v>
      </c>
      <c r="C121" s="458"/>
      <c r="F121" s="52"/>
      <c r="G121" s="177"/>
      <c r="H121" s="177"/>
      <c r="I121" s="177"/>
    </row>
    <row r="122" spans="1:3" s="1" customFormat="1" ht="12.75" customHeight="1" thickBot="1">
      <c r="A122" s="433" t="s">
        <v>99</v>
      </c>
      <c r="B122" s="612" t="s">
        <v>466</v>
      </c>
      <c r="C122" s="451">
        <f>+C120+C121</f>
        <v>0</v>
      </c>
    </row>
    <row r="123" spans="1:3" ht="7.5" customHeight="1">
      <c r="A123" s="616"/>
      <c r="B123" s="616"/>
      <c r="C123" s="617"/>
    </row>
    <row r="124" spans="1:3" ht="15.75">
      <c r="A124" s="699" t="s">
        <v>265</v>
      </c>
      <c r="B124" s="699"/>
      <c r="C124" s="699"/>
    </row>
    <row r="125" spans="1:3" ht="15" customHeight="1" thickBot="1">
      <c r="A125" s="697" t="s">
        <v>258</v>
      </c>
      <c r="B125" s="697"/>
      <c r="C125" s="461" t="s">
        <v>468</v>
      </c>
    </row>
    <row r="126" spans="1:4" ht="13.5" customHeight="1" thickBot="1">
      <c r="A126" s="23">
        <v>1</v>
      </c>
      <c r="B126" s="35" t="s">
        <v>342</v>
      </c>
      <c r="C126" s="459">
        <f>+C51-C101</f>
        <v>0</v>
      </c>
      <c r="D126" s="183"/>
    </row>
    <row r="127" spans="1:3" ht="7.5" customHeight="1">
      <c r="A127" s="616"/>
      <c r="B127" s="616"/>
      <c r="C127" s="617"/>
    </row>
  </sheetData>
  <sheetProtection sheet="1" objects="1" scenarios="1"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.......................Önkormányzat
2013. ÉVI KÖLTSÉGVETÉS
ÁLLAMI (ÁLLAMIGAZGATÁSI) FELADATOK MÉRLEGE&amp;10
&amp;R&amp;"Times New Roman CE,Félkövér dőlt"&amp;11 1.4. melléklet a ........./2013. (.......) önkormányzati rendelethez</oddHeader>
  </headerFooter>
  <rowBreaks count="1" manualBreakCount="1"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1">
      <selection activeCell="O17" sqref="O17"/>
    </sheetView>
  </sheetViews>
  <sheetFormatPr defaultColWidth="9.00390625" defaultRowHeight="12.75"/>
  <cols>
    <col min="1" max="1" width="4.00390625" style="68" customWidth="1"/>
    <col min="2" max="2" width="36.375" style="264" customWidth="1"/>
    <col min="3" max="3" width="9.375" style="264" customWidth="1"/>
    <col min="4" max="4" width="9.125" style="264" customWidth="1"/>
    <col min="5" max="5" width="8.625" style="264" customWidth="1"/>
    <col min="6" max="6" width="9.375" style="68" customWidth="1"/>
    <col min="7" max="7" width="31.375" style="68" customWidth="1"/>
    <col min="8" max="8" width="10.50390625" style="68" customWidth="1"/>
    <col min="9" max="10" width="10.125" style="68" customWidth="1"/>
    <col min="11" max="11" width="10.625" style="68" customWidth="1"/>
    <col min="12" max="12" width="4.875" style="68" customWidth="1"/>
    <col min="13" max="16384" width="9.375" style="68" customWidth="1"/>
  </cols>
  <sheetData>
    <row r="1" spans="2:12" ht="39.75" customHeight="1">
      <c r="B1" s="480" t="s">
        <v>266</v>
      </c>
      <c r="C1" s="480"/>
      <c r="D1" s="480"/>
      <c r="E1" s="480"/>
      <c r="F1" s="481"/>
      <c r="G1" s="481"/>
      <c r="H1" s="481"/>
      <c r="I1" s="481"/>
      <c r="J1" s="481"/>
      <c r="K1" s="481"/>
      <c r="L1" s="702" t="s">
        <v>643</v>
      </c>
    </row>
    <row r="2" spans="11:12" ht="14.25" thickBot="1">
      <c r="K2" s="482" t="s">
        <v>145</v>
      </c>
      <c r="L2" s="702"/>
    </row>
    <row r="3" spans="1:12" ht="18" customHeight="1" thickBot="1">
      <c r="A3" s="700" t="s">
        <v>154</v>
      </c>
      <c r="B3" s="483" t="s">
        <v>133</v>
      </c>
      <c r="C3" s="681"/>
      <c r="D3" s="681"/>
      <c r="E3" s="681"/>
      <c r="F3" s="484"/>
      <c r="G3" s="483" t="s">
        <v>137</v>
      </c>
      <c r="H3" s="683"/>
      <c r="I3" s="683"/>
      <c r="J3" s="683"/>
      <c r="K3" s="485"/>
      <c r="L3" s="702"/>
    </row>
    <row r="4" spans="1:12" s="486" customFormat="1" ht="35.25" customHeight="1" thickBot="1">
      <c r="A4" s="701"/>
      <c r="B4" s="265" t="s">
        <v>146</v>
      </c>
      <c r="C4" s="266" t="s">
        <v>446</v>
      </c>
      <c r="D4" s="266" t="s">
        <v>678</v>
      </c>
      <c r="E4" s="266" t="s">
        <v>693</v>
      </c>
      <c r="F4" s="266" t="s">
        <v>702</v>
      </c>
      <c r="G4" s="265" t="s">
        <v>146</v>
      </c>
      <c r="H4" s="266" t="s">
        <v>446</v>
      </c>
      <c r="I4" s="266" t="s">
        <v>678</v>
      </c>
      <c r="J4" s="266" t="s">
        <v>694</v>
      </c>
      <c r="K4" s="266" t="s">
        <v>703</v>
      </c>
      <c r="L4" s="702"/>
    </row>
    <row r="5" spans="1:12" s="491" customFormat="1" ht="12" customHeight="1" thickBot="1">
      <c r="A5" s="487">
        <v>1</v>
      </c>
      <c r="B5" s="488">
        <v>2</v>
      </c>
      <c r="C5" s="489" t="s">
        <v>93</v>
      </c>
      <c r="D5" s="489">
        <v>4</v>
      </c>
      <c r="E5" s="489">
        <v>5</v>
      </c>
      <c r="F5" s="489">
        <v>6</v>
      </c>
      <c r="G5" s="488">
        <v>7</v>
      </c>
      <c r="H5" s="684">
        <v>8</v>
      </c>
      <c r="I5" s="490">
        <v>9</v>
      </c>
      <c r="J5" s="490">
        <v>10</v>
      </c>
      <c r="K5" s="490">
        <v>10</v>
      </c>
      <c r="L5" s="702"/>
    </row>
    <row r="6" spans="1:12" ht="12.75" customHeight="1">
      <c r="A6" s="492" t="s">
        <v>91</v>
      </c>
      <c r="B6" s="493" t="s">
        <v>299</v>
      </c>
      <c r="C6" s="469">
        <v>1878</v>
      </c>
      <c r="D6" s="469">
        <v>1878</v>
      </c>
      <c r="E6" s="469">
        <v>1878</v>
      </c>
      <c r="F6" s="469">
        <v>1878</v>
      </c>
      <c r="G6" s="493" t="s">
        <v>147</v>
      </c>
      <c r="H6" s="475">
        <v>4103</v>
      </c>
      <c r="I6" s="475">
        <v>4047</v>
      </c>
      <c r="J6" s="475">
        <v>4210</v>
      </c>
      <c r="K6" s="475">
        <v>4210</v>
      </c>
      <c r="L6" s="702"/>
    </row>
    <row r="7" spans="1:12" ht="12.75" customHeight="1">
      <c r="A7" s="494" t="s">
        <v>92</v>
      </c>
      <c r="B7" s="495" t="s">
        <v>134</v>
      </c>
      <c r="C7" s="470">
        <v>235</v>
      </c>
      <c r="D7" s="470">
        <v>235</v>
      </c>
      <c r="E7" s="470">
        <v>235</v>
      </c>
      <c r="F7" s="470">
        <v>235</v>
      </c>
      <c r="G7" s="495" t="s">
        <v>323</v>
      </c>
      <c r="H7" s="476">
        <v>1131</v>
      </c>
      <c r="I7" s="476">
        <v>1040</v>
      </c>
      <c r="J7" s="476">
        <v>1084</v>
      </c>
      <c r="K7" s="476">
        <v>1084</v>
      </c>
      <c r="L7" s="702"/>
    </row>
    <row r="8" spans="1:12" ht="12.75" customHeight="1">
      <c r="A8" s="494" t="s">
        <v>93</v>
      </c>
      <c r="B8" s="495" t="s">
        <v>136</v>
      </c>
      <c r="C8" s="470">
        <v>326</v>
      </c>
      <c r="D8" s="470">
        <v>326</v>
      </c>
      <c r="E8" s="470">
        <v>326</v>
      </c>
      <c r="F8" s="470">
        <v>326</v>
      </c>
      <c r="G8" s="495" t="s">
        <v>497</v>
      </c>
      <c r="H8" s="476">
        <v>4597</v>
      </c>
      <c r="I8" s="476">
        <v>5155</v>
      </c>
      <c r="J8" s="476">
        <v>5254</v>
      </c>
      <c r="K8" s="476">
        <v>5254</v>
      </c>
      <c r="L8" s="702"/>
    </row>
    <row r="9" spans="1:12" ht="12.75" customHeight="1">
      <c r="A9" s="494" t="s">
        <v>94</v>
      </c>
      <c r="B9" s="496" t="s">
        <v>484</v>
      </c>
      <c r="C9" s="470">
        <v>11359</v>
      </c>
      <c r="D9" s="470">
        <v>12040</v>
      </c>
      <c r="E9" s="470">
        <v>14481</v>
      </c>
      <c r="F9" s="470">
        <v>14461</v>
      </c>
      <c r="G9" s="495" t="s">
        <v>324</v>
      </c>
      <c r="H9" s="476"/>
      <c r="I9" s="476"/>
      <c r="J9" s="476"/>
      <c r="K9" s="476"/>
      <c r="L9" s="702"/>
    </row>
    <row r="10" spans="1:12" ht="12.75" customHeight="1">
      <c r="A10" s="494" t="s">
        <v>95</v>
      </c>
      <c r="B10" s="495" t="s">
        <v>485</v>
      </c>
      <c r="C10" s="470">
        <v>956</v>
      </c>
      <c r="D10" s="470">
        <v>556</v>
      </c>
      <c r="E10" s="470">
        <v>636</v>
      </c>
      <c r="F10" s="470">
        <v>636</v>
      </c>
      <c r="G10" s="495" t="s">
        <v>325</v>
      </c>
      <c r="H10" s="476">
        <v>7124</v>
      </c>
      <c r="I10" s="476">
        <v>7584</v>
      </c>
      <c r="J10" s="476">
        <v>7740</v>
      </c>
      <c r="K10" s="476">
        <v>8155</v>
      </c>
      <c r="L10" s="702"/>
    </row>
    <row r="11" spans="1:12" ht="12.75" customHeight="1">
      <c r="A11" s="494" t="s">
        <v>96</v>
      </c>
      <c r="B11" s="495" t="s">
        <v>518</v>
      </c>
      <c r="C11" s="471"/>
      <c r="D11" s="471"/>
      <c r="E11" s="471"/>
      <c r="F11" s="471"/>
      <c r="G11" s="495" t="s">
        <v>123</v>
      </c>
      <c r="H11" s="476">
        <v>4000</v>
      </c>
      <c r="I11" s="476">
        <v>4104</v>
      </c>
      <c r="J11" s="476">
        <v>6211</v>
      </c>
      <c r="K11" s="476">
        <v>5776</v>
      </c>
      <c r="L11" s="702"/>
    </row>
    <row r="12" spans="1:12" ht="12.75" customHeight="1">
      <c r="A12" s="494" t="s">
        <v>97</v>
      </c>
      <c r="B12" s="495" t="s">
        <v>486</v>
      </c>
      <c r="C12" s="470"/>
      <c r="D12" s="470">
        <v>100</v>
      </c>
      <c r="E12" s="470">
        <v>148</v>
      </c>
      <c r="F12" s="470">
        <v>148</v>
      </c>
      <c r="G12" s="495" t="s">
        <v>81</v>
      </c>
      <c r="H12" s="476"/>
      <c r="I12" s="476"/>
      <c r="J12" s="476">
        <v>1000</v>
      </c>
      <c r="K12" s="476">
        <v>1000</v>
      </c>
      <c r="L12" s="702"/>
    </row>
    <row r="13" spans="1:12" ht="12.75" customHeight="1">
      <c r="A13" s="494" t="s">
        <v>98</v>
      </c>
      <c r="B13" s="495" t="s">
        <v>487</v>
      </c>
      <c r="C13" s="470"/>
      <c r="D13" s="470"/>
      <c r="E13" s="470">
        <v>1000</v>
      </c>
      <c r="F13" s="470">
        <v>1000</v>
      </c>
      <c r="G13" s="57"/>
      <c r="H13" s="476"/>
      <c r="I13" s="476"/>
      <c r="J13" s="476"/>
      <c r="K13" s="476"/>
      <c r="L13" s="702"/>
    </row>
    <row r="14" spans="1:12" ht="12.75" customHeight="1">
      <c r="A14" s="494" t="s">
        <v>99</v>
      </c>
      <c r="B14" s="497" t="s">
        <v>488</v>
      </c>
      <c r="C14" s="471"/>
      <c r="D14" s="471"/>
      <c r="E14" s="471"/>
      <c r="F14" s="471"/>
      <c r="G14" s="57"/>
      <c r="H14" s="476"/>
      <c r="I14" s="476"/>
      <c r="J14" s="476"/>
      <c r="K14" s="476"/>
      <c r="L14" s="702"/>
    </row>
    <row r="15" spans="1:12" ht="12.75" customHeight="1">
      <c r="A15" s="494" t="s">
        <v>100</v>
      </c>
      <c r="B15" s="57"/>
      <c r="C15" s="470"/>
      <c r="D15" s="470"/>
      <c r="E15" s="470"/>
      <c r="F15" s="470"/>
      <c r="G15" s="57"/>
      <c r="H15" s="476"/>
      <c r="I15" s="476"/>
      <c r="J15" s="476"/>
      <c r="K15" s="476"/>
      <c r="L15" s="702"/>
    </row>
    <row r="16" spans="1:12" ht="12.75" customHeight="1">
      <c r="A16" s="494" t="s">
        <v>101</v>
      </c>
      <c r="B16" s="57"/>
      <c r="C16" s="470"/>
      <c r="D16" s="470"/>
      <c r="E16" s="470"/>
      <c r="F16" s="470"/>
      <c r="G16" s="57"/>
      <c r="H16" s="476"/>
      <c r="I16" s="476"/>
      <c r="J16" s="476"/>
      <c r="K16" s="476"/>
      <c r="L16" s="702"/>
    </row>
    <row r="17" spans="1:12" ht="12.75" customHeight="1" thickBot="1">
      <c r="A17" s="494" t="s">
        <v>102</v>
      </c>
      <c r="B17" s="72"/>
      <c r="C17" s="472"/>
      <c r="D17" s="472"/>
      <c r="E17" s="472"/>
      <c r="F17" s="472"/>
      <c r="G17" s="57"/>
      <c r="H17" s="477"/>
      <c r="I17" s="477"/>
      <c r="J17" s="477"/>
      <c r="K17" s="477"/>
      <c r="L17" s="702"/>
    </row>
    <row r="18" spans="1:12" ht="15.75" customHeight="1" thickBot="1">
      <c r="A18" s="498" t="s">
        <v>103</v>
      </c>
      <c r="B18" s="178" t="s">
        <v>511</v>
      </c>
      <c r="C18" s="473">
        <f>+C6+C7+C8+C9+C10+C12+C13+C14+C15+C16+C17</f>
        <v>14754</v>
      </c>
      <c r="D18" s="473">
        <f>+D6+D7+D8+D9+D10+D12+D13+D14+D15+D16+D17</f>
        <v>15135</v>
      </c>
      <c r="E18" s="473">
        <f>+E6+E7+E8+E9+E10+E12+E13+E14+E15+E16+E17</f>
        <v>18704</v>
      </c>
      <c r="F18" s="473">
        <f>+F6+F7+F8+F9+F10+F12+F13+F14+F15+F16+F17</f>
        <v>18684</v>
      </c>
      <c r="G18" s="178" t="s">
        <v>510</v>
      </c>
      <c r="H18" s="690">
        <v>20955</v>
      </c>
      <c r="I18" s="478">
        <f>SUM(I6:I17)</f>
        <v>21930</v>
      </c>
      <c r="J18" s="478">
        <f>SUM(J6:J17)</f>
        <v>25499</v>
      </c>
      <c r="K18" s="478">
        <f>SUM(K6:K17)</f>
        <v>25479</v>
      </c>
      <c r="L18" s="702"/>
    </row>
    <row r="19" spans="1:12" ht="12.75" customHeight="1">
      <c r="A19" s="499" t="s">
        <v>104</v>
      </c>
      <c r="B19" s="500" t="s">
        <v>489</v>
      </c>
      <c r="C19" s="501">
        <f>+C20+C21+C22+C23</f>
        <v>6201</v>
      </c>
      <c r="D19" s="501">
        <f>+D20+D21+D22+D23</f>
        <v>6795</v>
      </c>
      <c r="E19" s="501">
        <f>+E20+E21+E22+E23</f>
        <v>6795</v>
      </c>
      <c r="F19" s="501">
        <f>+F20+F21+F22+F23</f>
        <v>6795</v>
      </c>
      <c r="G19" s="502" t="s">
        <v>336</v>
      </c>
      <c r="H19" s="497"/>
      <c r="I19" s="479"/>
      <c r="J19" s="479"/>
      <c r="K19" s="479"/>
      <c r="L19" s="702"/>
    </row>
    <row r="20" spans="1:12" ht="12.75" customHeight="1">
      <c r="A20" s="503" t="s">
        <v>105</v>
      </c>
      <c r="B20" s="502" t="s">
        <v>422</v>
      </c>
      <c r="C20" s="119">
        <v>6201</v>
      </c>
      <c r="D20" s="119">
        <v>6795</v>
      </c>
      <c r="E20" s="119">
        <v>6795</v>
      </c>
      <c r="F20" s="119">
        <v>6795</v>
      </c>
      <c r="G20" s="502" t="s">
        <v>337</v>
      </c>
      <c r="H20" s="687"/>
      <c r="I20" s="120"/>
      <c r="J20" s="120"/>
      <c r="K20" s="120"/>
      <c r="L20" s="702"/>
    </row>
    <row r="21" spans="1:12" ht="12.75" customHeight="1">
      <c r="A21" s="503" t="s">
        <v>106</v>
      </c>
      <c r="B21" s="502" t="s">
        <v>423</v>
      </c>
      <c r="C21" s="119"/>
      <c r="D21" s="119"/>
      <c r="E21" s="119"/>
      <c r="F21" s="119"/>
      <c r="G21" s="502" t="s">
        <v>263</v>
      </c>
      <c r="H21" s="687"/>
      <c r="I21" s="120"/>
      <c r="J21" s="120"/>
      <c r="K21" s="120"/>
      <c r="L21" s="702"/>
    </row>
    <row r="22" spans="1:12" ht="12.75" customHeight="1">
      <c r="A22" s="503" t="s">
        <v>107</v>
      </c>
      <c r="B22" s="502" t="s">
        <v>490</v>
      </c>
      <c r="C22" s="119"/>
      <c r="D22" s="119"/>
      <c r="E22" s="119"/>
      <c r="F22" s="119"/>
      <c r="G22" s="502" t="s">
        <v>264</v>
      </c>
      <c r="H22" s="687"/>
      <c r="I22" s="120"/>
      <c r="J22" s="120"/>
      <c r="K22" s="120"/>
      <c r="L22" s="702"/>
    </row>
    <row r="23" spans="1:12" ht="12.75" customHeight="1">
      <c r="A23" s="503" t="s">
        <v>108</v>
      </c>
      <c r="B23" s="502" t="s">
        <v>491</v>
      </c>
      <c r="C23" s="119"/>
      <c r="D23" s="119"/>
      <c r="E23" s="119"/>
      <c r="F23" s="119"/>
      <c r="G23" s="500" t="s">
        <v>498</v>
      </c>
      <c r="H23" s="497"/>
      <c r="I23" s="120"/>
      <c r="J23" s="120"/>
      <c r="K23" s="120"/>
      <c r="L23" s="702"/>
    </row>
    <row r="24" spans="1:12" ht="12.75" customHeight="1">
      <c r="A24" s="503" t="s">
        <v>109</v>
      </c>
      <c r="B24" s="502" t="s">
        <v>492</v>
      </c>
      <c r="C24" s="504">
        <f>+C25+C26</f>
        <v>0</v>
      </c>
      <c r="D24" s="504">
        <f>+D25+D26</f>
        <v>0</v>
      </c>
      <c r="E24" s="504">
        <f>+E25+E26</f>
        <v>0</v>
      </c>
      <c r="F24" s="504">
        <f>+F25+F26</f>
        <v>0</v>
      </c>
      <c r="G24" s="502" t="s">
        <v>338</v>
      </c>
      <c r="H24" s="687"/>
      <c r="I24" s="120"/>
      <c r="J24" s="120"/>
      <c r="K24" s="120"/>
      <c r="L24" s="702"/>
    </row>
    <row r="25" spans="1:12" ht="12.75" customHeight="1">
      <c r="A25" s="499" t="s">
        <v>110</v>
      </c>
      <c r="B25" s="500" t="s">
        <v>493</v>
      </c>
      <c r="C25" s="474"/>
      <c r="D25" s="474"/>
      <c r="E25" s="474"/>
      <c r="F25" s="474"/>
      <c r="G25" s="493" t="s">
        <v>339</v>
      </c>
      <c r="H25" s="682"/>
      <c r="I25" s="479"/>
      <c r="J25" s="479"/>
      <c r="K25" s="479"/>
      <c r="L25" s="702"/>
    </row>
    <row r="26" spans="1:12" ht="12.75" customHeight="1" thickBot="1">
      <c r="A26" s="503" t="s">
        <v>111</v>
      </c>
      <c r="B26" s="502" t="s">
        <v>432</v>
      </c>
      <c r="C26" s="119"/>
      <c r="D26" s="119"/>
      <c r="E26" s="119"/>
      <c r="F26" s="119"/>
      <c r="G26" s="57"/>
      <c r="H26" s="685"/>
      <c r="I26" s="120"/>
      <c r="J26" s="120"/>
      <c r="K26" s="120"/>
      <c r="L26" s="702"/>
    </row>
    <row r="27" spans="1:12" ht="15.75" customHeight="1" thickBot="1">
      <c r="A27" s="498" t="s">
        <v>112</v>
      </c>
      <c r="B27" s="178" t="s">
        <v>508</v>
      </c>
      <c r="C27" s="473">
        <f>+C19+C24</f>
        <v>6201</v>
      </c>
      <c r="D27" s="473">
        <f>+D19+D24</f>
        <v>6795</v>
      </c>
      <c r="E27" s="473">
        <f>+E19+E24</f>
        <v>6795</v>
      </c>
      <c r="F27" s="473">
        <f>+F19+F24</f>
        <v>6795</v>
      </c>
      <c r="G27" s="178" t="s">
        <v>509</v>
      </c>
      <c r="H27" s="686"/>
      <c r="I27" s="478">
        <f>SUM(I19:I26)</f>
        <v>0</v>
      </c>
      <c r="J27" s="478">
        <f>SUM(J19:J26)</f>
        <v>0</v>
      </c>
      <c r="K27" s="478">
        <f>SUM(K19:K26)</f>
        <v>0</v>
      </c>
      <c r="L27" s="702"/>
    </row>
    <row r="28" spans="1:12" ht="18" customHeight="1" thickBot="1">
      <c r="A28" s="498" t="s">
        <v>113</v>
      </c>
      <c r="B28" s="505" t="s">
        <v>496</v>
      </c>
      <c r="C28" s="473">
        <f>+C18+C27</f>
        <v>20955</v>
      </c>
      <c r="D28" s="473">
        <f>+D18+D27</f>
        <v>21930</v>
      </c>
      <c r="E28" s="473">
        <f>+E18+E27</f>
        <v>25499</v>
      </c>
      <c r="F28" s="473">
        <f>+F18+F27</f>
        <v>25479</v>
      </c>
      <c r="G28" s="505" t="s">
        <v>499</v>
      </c>
      <c r="H28" s="691">
        <v>20955</v>
      </c>
      <c r="I28" s="478">
        <f>+I18+I27</f>
        <v>21930</v>
      </c>
      <c r="J28" s="478">
        <f>+J18+J27</f>
        <v>25499</v>
      </c>
      <c r="K28" s="478">
        <f>+K18+K27</f>
        <v>25479</v>
      </c>
      <c r="L28" s="702"/>
    </row>
    <row r="29" spans="1:12" ht="18" customHeight="1" thickBot="1">
      <c r="A29" s="498" t="s">
        <v>114</v>
      </c>
      <c r="B29" s="178" t="s">
        <v>494</v>
      </c>
      <c r="C29" s="509"/>
      <c r="D29" s="509"/>
      <c r="E29" s="509"/>
      <c r="F29" s="509"/>
      <c r="G29" s="178" t="s">
        <v>500</v>
      </c>
      <c r="H29" s="688"/>
      <c r="I29" s="508"/>
      <c r="J29" s="508"/>
      <c r="K29" s="508"/>
      <c r="L29" s="702"/>
    </row>
    <row r="30" spans="1:12" ht="15" customHeight="1" thickBot="1">
      <c r="A30" s="498" t="s">
        <v>115</v>
      </c>
      <c r="B30" s="506" t="s">
        <v>495</v>
      </c>
      <c r="C30" s="507">
        <f>+C28+C29</f>
        <v>20955</v>
      </c>
      <c r="D30" s="507">
        <f>+D28+D29</f>
        <v>21930</v>
      </c>
      <c r="E30" s="507">
        <f>+E28+E29</f>
        <v>25499</v>
      </c>
      <c r="F30" s="507">
        <f>+F28+F29</f>
        <v>25479</v>
      </c>
      <c r="G30" s="506" t="s">
        <v>501</v>
      </c>
      <c r="H30" s="692">
        <v>20955</v>
      </c>
      <c r="I30" s="507">
        <f>+I28+I29</f>
        <v>21930</v>
      </c>
      <c r="J30" s="507">
        <f>+J28+J29</f>
        <v>25499</v>
      </c>
      <c r="K30" s="507">
        <f>+K28+K29</f>
        <v>25479</v>
      </c>
      <c r="L30" s="702"/>
    </row>
    <row r="31" spans="1:12" ht="14.25" customHeight="1" thickBot="1">
      <c r="A31" s="498" t="s">
        <v>116</v>
      </c>
      <c r="B31" s="506" t="s">
        <v>279</v>
      </c>
      <c r="C31" s="507">
        <v>6201</v>
      </c>
      <c r="D31" s="507">
        <f>IF(D18-I18&lt;0,I18-D18,"-")</f>
        <v>6795</v>
      </c>
      <c r="E31" s="507">
        <f>IF(E18-I18&lt;0,I18-E18,"-")</f>
        <v>3226</v>
      </c>
      <c r="F31" s="507">
        <f>IF(F18-K18&lt;0,K18-F18,"-")</f>
        <v>6795</v>
      </c>
      <c r="G31" s="506" t="s">
        <v>280</v>
      </c>
      <c r="H31" s="689">
        <v>0</v>
      </c>
      <c r="I31" s="507" t="str">
        <f>IF(D18-I18&gt;0,D18-I18,"-")</f>
        <v>-</v>
      </c>
      <c r="J31" s="507" t="str">
        <f>IF(E18-J18&gt;0,E18-J18,"-")</f>
        <v>-</v>
      </c>
      <c r="K31" s="507" t="str">
        <f>IF(F18-K18&gt;0,F18-K18,"-")</f>
        <v>-</v>
      </c>
      <c r="L31" s="702"/>
    </row>
    <row r="32" spans="1:12" ht="12.75" customHeight="1" thickBot="1">
      <c r="A32" s="498" t="s">
        <v>117</v>
      </c>
      <c r="B32" s="506" t="s">
        <v>502</v>
      </c>
      <c r="C32" s="507"/>
      <c r="D32" s="507" t="str">
        <f>IF(D18+D19-I28&lt;0,I28-(D18+D19),"-")</f>
        <v>-</v>
      </c>
      <c r="E32" s="507" t="str">
        <f>IF(E18+E19-I28&lt;0,I28-(E18+E19),"-")</f>
        <v>-</v>
      </c>
      <c r="F32" s="507" t="str">
        <f>IF(F18+F19-K28&lt;0,K28-(F18+F19),"-")</f>
        <v>-</v>
      </c>
      <c r="G32" s="506" t="s">
        <v>503</v>
      </c>
      <c r="H32" s="689"/>
      <c r="I32" s="689"/>
      <c r="J32" s="507" t="str">
        <f>IF(E18+E19-J28&gt;0,E18+E19-J28,"-")</f>
        <v>-</v>
      </c>
      <c r="K32" s="507" t="str">
        <f>IF(F18+F19-K28&gt;0,F18+F19-K28,"-")</f>
        <v>-</v>
      </c>
      <c r="L32" s="702"/>
    </row>
  </sheetData>
  <sheetProtection/>
  <mergeCells count="2">
    <mergeCell ref="A3:A4"/>
    <mergeCell ref="L1:L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workbookViewId="0" topLeftCell="A7">
      <selection activeCell="D38" sqref="D38"/>
    </sheetView>
  </sheetViews>
  <sheetFormatPr defaultColWidth="9.00390625" defaultRowHeight="12.75"/>
  <cols>
    <col min="1" max="1" width="6.875" style="68" customWidth="1"/>
    <col min="2" max="2" width="55.125" style="264" customWidth="1"/>
    <col min="3" max="3" width="16.375" style="68" customWidth="1"/>
    <col min="4" max="4" width="55.125" style="68" customWidth="1"/>
    <col min="5" max="5" width="16.375" style="68" customWidth="1"/>
    <col min="6" max="6" width="4.875" style="68" customWidth="1"/>
    <col min="7" max="16384" width="9.375" style="68" customWidth="1"/>
  </cols>
  <sheetData>
    <row r="1" spans="2:6" ht="31.5">
      <c r="B1" s="480" t="s">
        <v>267</v>
      </c>
      <c r="C1" s="481"/>
      <c r="D1" s="481"/>
      <c r="E1" s="481"/>
      <c r="F1" s="702" t="s">
        <v>644</v>
      </c>
    </row>
    <row r="2" spans="5:6" ht="14.25" thickBot="1">
      <c r="E2" s="482" t="s">
        <v>145</v>
      </c>
      <c r="F2" s="702"/>
    </row>
    <row r="3" spans="1:6" ht="13.5" thickBot="1">
      <c r="A3" s="703" t="s">
        <v>154</v>
      </c>
      <c r="B3" s="483" t="s">
        <v>133</v>
      </c>
      <c r="C3" s="484"/>
      <c r="D3" s="483" t="s">
        <v>137</v>
      </c>
      <c r="E3" s="485"/>
      <c r="F3" s="702"/>
    </row>
    <row r="4" spans="1:6" s="486" customFormat="1" ht="24.75" thickBot="1">
      <c r="A4" s="704"/>
      <c r="B4" s="265" t="s">
        <v>146</v>
      </c>
      <c r="C4" s="266" t="s">
        <v>446</v>
      </c>
      <c r="D4" s="265" t="s">
        <v>146</v>
      </c>
      <c r="E4" s="64" t="s">
        <v>446</v>
      </c>
      <c r="F4" s="702"/>
    </row>
    <row r="5" spans="1:6" s="486" customFormat="1" ht="13.5" thickBot="1">
      <c r="A5" s="487">
        <v>1</v>
      </c>
      <c r="B5" s="488">
        <v>2</v>
      </c>
      <c r="C5" s="489">
        <v>3</v>
      </c>
      <c r="D5" s="488">
        <v>4</v>
      </c>
      <c r="E5" s="490">
        <v>5</v>
      </c>
      <c r="F5" s="702"/>
    </row>
    <row r="6" spans="1:6" ht="12.75" customHeight="1">
      <c r="A6" s="492" t="s">
        <v>91</v>
      </c>
      <c r="B6" s="493" t="s">
        <v>538</v>
      </c>
      <c r="C6" s="469"/>
      <c r="D6" s="493" t="s">
        <v>448</v>
      </c>
      <c r="E6" s="475"/>
      <c r="F6" s="702"/>
    </row>
    <row r="7" spans="1:6" ht="22.5" customHeight="1">
      <c r="A7" s="494" t="s">
        <v>92</v>
      </c>
      <c r="B7" s="495" t="s">
        <v>512</v>
      </c>
      <c r="C7" s="470">
        <v>150</v>
      </c>
      <c r="D7" s="495" t="s">
        <v>327</v>
      </c>
      <c r="E7" s="476"/>
      <c r="F7" s="702"/>
    </row>
    <row r="8" spans="1:6" ht="12.75" customHeight="1">
      <c r="A8" s="494" t="s">
        <v>93</v>
      </c>
      <c r="B8" s="495" t="s">
        <v>261</v>
      </c>
      <c r="C8" s="470"/>
      <c r="D8" s="495" t="s">
        <v>479</v>
      </c>
      <c r="E8" s="476">
        <v>4000</v>
      </c>
      <c r="F8" s="702"/>
    </row>
    <row r="9" spans="1:6" ht="12.75" customHeight="1">
      <c r="A9" s="494" t="s">
        <v>94</v>
      </c>
      <c r="B9" s="495" t="s">
        <v>310</v>
      </c>
      <c r="C9" s="470"/>
      <c r="D9" s="495" t="s">
        <v>519</v>
      </c>
      <c r="E9" s="476"/>
      <c r="F9" s="702"/>
    </row>
    <row r="10" spans="1:6" ht="12.75" customHeight="1">
      <c r="A10" s="494" t="s">
        <v>95</v>
      </c>
      <c r="B10" s="495" t="s">
        <v>409</v>
      </c>
      <c r="C10" s="470"/>
      <c r="D10" s="495" t="s">
        <v>520</v>
      </c>
      <c r="E10" s="476">
        <v>4000</v>
      </c>
      <c r="F10" s="702"/>
    </row>
    <row r="11" spans="1:6" ht="12.75" customHeight="1">
      <c r="A11" s="494" t="s">
        <v>96</v>
      </c>
      <c r="B11" s="495" t="s">
        <v>513</v>
      </c>
      <c r="C11" s="471"/>
      <c r="D11" s="511" t="s">
        <v>521</v>
      </c>
      <c r="E11" s="476"/>
      <c r="F11" s="702"/>
    </row>
    <row r="12" spans="1:6" ht="12.75" customHeight="1">
      <c r="A12" s="494" t="s">
        <v>97</v>
      </c>
      <c r="B12" s="495" t="s">
        <v>514</v>
      </c>
      <c r="C12" s="470"/>
      <c r="D12" s="511" t="s">
        <v>452</v>
      </c>
      <c r="E12" s="476"/>
      <c r="F12" s="702"/>
    </row>
    <row r="13" spans="1:6" ht="12.75" customHeight="1">
      <c r="A13" s="494" t="s">
        <v>98</v>
      </c>
      <c r="B13" s="495" t="s">
        <v>517</v>
      </c>
      <c r="C13" s="470"/>
      <c r="D13" s="512" t="s">
        <v>453</v>
      </c>
      <c r="E13" s="476"/>
      <c r="F13" s="702"/>
    </row>
    <row r="14" spans="1:6" ht="12.75" customHeight="1">
      <c r="A14" s="494" t="s">
        <v>99</v>
      </c>
      <c r="B14" s="513" t="s">
        <v>536</v>
      </c>
      <c r="C14" s="471"/>
      <c r="D14" s="511" t="s">
        <v>522</v>
      </c>
      <c r="E14" s="476"/>
      <c r="F14" s="702"/>
    </row>
    <row r="15" spans="1:6" ht="22.5" customHeight="1">
      <c r="A15" s="494" t="s">
        <v>100</v>
      </c>
      <c r="B15" s="495" t="s">
        <v>515</v>
      </c>
      <c r="C15" s="471"/>
      <c r="D15" s="511" t="s">
        <v>523</v>
      </c>
      <c r="E15" s="476"/>
      <c r="F15" s="702"/>
    </row>
    <row r="16" spans="1:6" ht="12.75" customHeight="1">
      <c r="A16" s="494" t="s">
        <v>101</v>
      </c>
      <c r="B16" s="495" t="s">
        <v>516</v>
      </c>
      <c r="C16" s="476"/>
      <c r="D16" s="495" t="s">
        <v>123</v>
      </c>
      <c r="E16" s="476"/>
      <c r="F16" s="702"/>
    </row>
    <row r="17" spans="1:6" ht="12.75" customHeight="1" thickBot="1">
      <c r="A17" s="646" t="s">
        <v>102</v>
      </c>
      <c r="B17" s="647"/>
      <c r="C17" s="648"/>
      <c r="D17" s="647" t="s">
        <v>81</v>
      </c>
      <c r="E17" s="556"/>
      <c r="F17" s="702"/>
    </row>
    <row r="18" spans="1:6" ht="15.75" customHeight="1" thickBot="1">
      <c r="A18" s="498" t="s">
        <v>103</v>
      </c>
      <c r="B18" s="178" t="s">
        <v>251</v>
      </c>
      <c r="C18" s="473">
        <f>+C6+C7+C8+C9+C10+C11+C12+C13+C15+C16+C17</f>
        <v>150</v>
      </c>
      <c r="D18" s="178" t="s">
        <v>252</v>
      </c>
      <c r="E18" s="478">
        <f>+E6+E7+E8+E16+E17</f>
        <v>4000</v>
      </c>
      <c r="F18" s="702"/>
    </row>
    <row r="19" spans="1:6" ht="12.75" customHeight="1">
      <c r="A19" s="514" t="s">
        <v>104</v>
      </c>
      <c r="B19" s="515" t="s">
        <v>535</v>
      </c>
      <c r="C19" s="522">
        <f>+C20+C21+C22+C23+C24</f>
        <v>3850</v>
      </c>
      <c r="D19" s="502" t="s">
        <v>336</v>
      </c>
      <c r="E19" s="117"/>
      <c r="F19" s="702"/>
    </row>
    <row r="20" spans="1:6" ht="12.75" customHeight="1">
      <c r="A20" s="494" t="s">
        <v>105</v>
      </c>
      <c r="B20" s="516" t="s">
        <v>524</v>
      </c>
      <c r="C20" s="119">
        <v>3850</v>
      </c>
      <c r="D20" s="502" t="s">
        <v>340</v>
      </c>
      <c r="E20" s="120"/>
      <c r="F20" s="702"/>
    </row>
    <row r="21" spans="1:6" ht="12.75" customHeight="1">
      <c r="A21" s="514" t="s">
        <v>106</v>
      </c>
      <c r="B21" s="516" t="s">
        <v>525</v>
      </c>
      <c r="C21" s="119"/>
      <c r="D21" s="502" t="s">
        <v>263</v>
      </c>
      <c r="E21" s="120"/>
      <c r="F21" s="702"/>
    </row>
    <row r="22" spans="1:6" ht="12.75" customHeight="1">
      <c r="A22" s="494" t="s">
        <v>107</v>
      </c>
      <c r="B22" s="516" t="s">
        <v>526</v>
      </c>
      <c r="C22" s="119"/>
      <c r="D22" s="502" t="s">
        <v>264</v>
      </c>
      <c r="E22" s="120"/>
      <c r="F22" s="702"/>
    </row>
    <row r="23" spans="1:6" ht="12.75" customHeight="1">
      <c r="A23" s="514" t="s">
        <v>108</v>
      </c>
      <c r="B23" s="516" t="s">
        <v>527</v>
      </c>
      <c r="C23" s="119"/>
      <c r="D23" s="500" t="s">
        <v>498</v>
      </c>
      <c r="E23" s="120"/>
      <c r="F23" s="702"/>
    </row>
    <row r="24" spans="1:6" ht="12.75" customHeight="1">
      <c r="A24" s="494" t="s">
        <v>109</v>
      </c>
      <c r="B24" s="517" t="s">
        <v>528</v>
      </c>
      <c r="C24" s="119"/>
      <c r="D24" s="502" t="s">
        <v>341</v>
      </c>
      <c r="E24" s="120"/>
      <c r="F24" s="702"/>
    </row>
    <row r="25" spans="1:6" ht="12.75" customHeight="1">
      <c r="A25" s="514" t="s">
        <v>110</v>
      </c>
      <c r="B25" s="518" t="s">
        <v>529</v>
      </c>
      <c r="C25" s="504">
        <f>+C26+C27+C28+C29+C30</f>
        <v>0</v>
      </c>
      <c r="D25" s="519" t="s">
        <v>339</v>
      </c>
      <c r="E25" s="120"/>
      <c r="F25" s="702"/>
    </row>
    <row r="26" spans="1:6" ht="12.75" customHeight="1">
      <c r="A26" s="494" t="s">
        <v>111</v>
      </c>
      <c r="B26" s="517" t="s">
        <v>530</v>
      </c>
      <c r="C26" s="119"/>
      <c r="D26" s="519" t="s">
        <v>537</v>
      </c>
      <c r="E26" s="120"/>
      <c r="F26" s="702"/>
    </row>
    <row r="27" spans="1:6" ht="12.75" customHeight="1">
      <c r="A27" s="514" t="s">
        <v>112</v>
      </c>
      <c r="B27" s="517" t="s">
        <v>531</v>
      </c>
      <c r="C27" s="119"/>
      <c r="D27" s="510"/>
      <c r="E27" s="120"/>
      <c r="F27" s="702"/>
    </row>
    <row r="28" spans="1:6" ht="12.75" customHeight="1">
      <c r="A28" s="494" t="s">
        <v>113</v>
      </c>
      <c r="B28" s="516" t="s">
        <v>532</v>
      </c>
      <c r="C28" s="119"/>
      <c r="D28" s="174"/>
      <c r="E28" s="120"/>
      <c r="F28" s="702"/>
    </row>
    <row r="29" spans="1:6" ht="12.75" customHeight="1">
      <c r="A29" s="514" t="s">
        <v>114</v>
      </c>
      <c r="B29" s="520" t="s">
        <v>533</v>
      </c>
      <c r="C29" s="119"/>
      <c r="D29" s="57"/>
      <c r="E29" s="120"/>
      <c r="F29" s="702"/>
    </row>
    <row r="30" spans="1:6" ht="12.75" customHeight="1" thickBot="1">
      <c r="A30" s="494" t="s">
        <v>115</v>
      </c>
      <c r="B30" s="521" t="s">
        <v>534</v>
      </c>
      <c r="C30" s="119"/>
      <c r="D30" s="174"/>
      <c r="E30" s="120"/>
      <c r="F30" s="702"/>
    </row>
    <row r="31" spans="1:6" ht="21.75" customHeight="1" thickBot="1">
      <c r="A31" s="498" t="s">
        <v>116</v>
      </c>
      <c r="B31" s="178" t="s">
        <v>579</v>
      </c>
      <c r="C31" s="473">
        <f>+C19+C25</f>
        <v>3850</v>
      </c>
      <c r="D31" s="178" t="s">
        <v>580</v>
      </c>
      <c r="E31" s="478">
        <f>SUM(E19:E30)</f>
        <v>0</v>
      </c>
      <c r="F31" s="702"/>
    </row>
    <row r="32" spans="1:6" ht="18" customHeight="1" thickBot="1">
      <c r="A32" s="498" t="s">
        <v>117</v>
      </c>
      <c r="B32" s="505" t="s">
        <v>577</v>
      </c>
      <c r="C32" s="473">
        <f>+C18+C31</f>
        <v>4000</v>
      </c>
      <c r="D32" s="505" t="s">
        <v>581</v>
      </c>
      <c r="E32" s="478">
        <f>+E18+E31</f>
        <v>4000</v>
      </c>
      <c r="F32" s="702"/>
    </row>
    <row r="33" spans="1:6" ht="18" customHeight="1" thickBot="1">
      <c r="A33" s="498" t="s">
        <v>118</v>
      </c>
      <c r="B33" s="178" t="s">
        <v>494</v>
      </c>
      <c r="C33" s="509"/>
      <c r="D33" s="178" t="s">
        <v>500</v>
      </c>
      <c r="E33" s="508"/>
      <c r="F33" s="702"/>
    </row>
    <row r="34" spans="1:6" ht="13.5" thickBot="1">
      <c r="A34" s="498" t="s">
        <v>119</v>
      </c>
      <c r="B34" s="506" t="s">
        <v>578</v>
      </c>
      <c r="C34" s="507">
        <f>+C32+C33</f>
        <v>4000</v>
      </c>
      <c r="D34" s="506" t="s">
        <v>582</v>
      </c>
      <c r="E34" s="507">
        <f>+E32+E33</f>
        <v>4000</v>
      </c>
      <c r="F34" s="702"/>
    </row>
    <row r="35" spans="1:6" ht="13.5" thickBot="1">
      <c r="A35" s="498" t="s">
        <v>224</v>
      </c>
      <c r="B35" s="506" t="s">
        <v>279</v>
      </c>
      <c r="C35" s="507">
        <f>IF(C18-E18&lt;0,E18-C18,"-")</f>
        <v>3850</v>
      </c>
      <c r="D35" s="506" t="s">
        <v>280</v>
      </c>
      <c r="E35" s="507" t="str">
        <f>IF(C18-E18&gt;0,C18-E18,"-")</f>
        <v>-</v>
      </c>
      <c r="F35" s="702"/>
    </row>
    <row r="36" spans="1:6" ht="13.5" thickBot="1">
      <c r="A36" s="498" t="s">
        <v>225</v>
      </c>
      <c r="B36" s="506" t="s">
        <v>502</v>
      </c>
      <c r="C36" s="507" t="str">
        <f>IF(C18+C19-E32&lt;0,E32-(C18+C19),"-")</f>
        <v>-</v>
      </c>
      <c r="D36" s="506" t="s">
        <v>503</v>
      </c>
      <c r="E36" s="507" t="str">
        <f>IF(C18+C19-E32&gt;0,C18+C19-E32,"-")</f>
        <v>-</v>
      </c>
      <c r="F36" s="702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79" t="s">
        <v>253</v>
      </c>
      <c r="E1" s="182" t="s">
        <v>260</v>
      </c>
    </row>
    <row r="3" spans="1:5" ht="12.75">
      <c r="A3" s="189"/>
      <c r="B3" s="190"/>
      <c r="C3" s="189"/>
      <c r="D3" s="192"/>
      <c r="E3" s="190"/>
    </row>
    <row r="4" spans="1:5" ht="15.75">
      <c r="A4" s="129" t="s">
        <v>566</v>
      </c>
      <c r="B4" s="191"/>
      <c r="C4" s="201"/>
      <c r="D4" s="192"/>
      <c r="E4" s="190"/>
    </row>
    <row r="5" spans="1:5" ht="12.75">
      <c r="A5" s="189"/>
      <c r="B5" s="190"/>
      <c r="C5" s="189"/>
      <c r="D5" s="192"/>
      <c r="E5" s="190"/>
    </row>
    <row r="6" spans="1:5" ht="12.75">
      <c r="A6" s="189" t="s">
        <v>353</v>
      </c>
      <c r="B6" s="190">
        <f>+'1.1.sz.mell.'!C51</f>
        <v>14904</v>
      </c>
      <c r="C6" s="189" t="s">
        <v>571</v>
      </c>
      <c r="D6" s="192">
        <f>+'2.1.sz.mell  '!F18+'2.2.sz.mell  '!C18</f>
        <v>18834</v>
      </c>
      <c r="E6" s="190">
        <f aca="true" t="shared" si="0" ref="E6:E15">+B6-D6</f>
        <v>-3930</v>
      </c>
    </row>
    <row r="7" spans="1:5" ht="12.75">
      <c r="A7" s="189" t="s">
        <v>254</v>
      </c>
      <c r="B7" s="190">
        <f>+'1.1.sz.mell.'!C65</f>
        <v>24955</v>
      </c>
      <c r="C7" s="189" t="s">
        <v>572</v>
      </c>
      <c r="D7" s="192">
        <f>+'2.1.sz.mell  '!F28+'2.2.sz.mell  '!C32</f>
        <v>29479</v>
      </c>
      <c r="E7" s="190">
        <f t="shared" si="0"/>
        <v>-4524</v>
      </c>
    </row>
    <row r="8" spans="1:5" ht="12.75">
      <c r="A8" s="189" t="s">
        <v>564</v>
      </c>
      <c r="B8" s="190">
        <f>+'1.1.sz.mell.'!C67</f>
        <v>24955</v>
      </c>
      <c r="C8" s="189" t="s">
        <v>573</v>
      </c>
      <c r="D8" s="192">
        <f>+'2.1.sz.mell  '!F30+'2.2.sz.mell  '!C34</f>
        <v>29479</v>
      </c>
      <c r="E8" s="190">
        <f t="shared" si="0"/>
        <v>-4524</v>
      </c>
    </row>
    <row r="9" spans="1:5" ht="12.75">
      <c r="A9" s="189"/>
      <c r="B9" s="190"/>
      <c r="C9" s="189"/>
      <c r="D9" s="192"/>
      <c r="E9" s="190"/>
    </row>
    <row r="10" spans="1:5" ht="12.75">
      <c r="A10" s="189"/>
      <c r="B10" s="190"/>
      <c r="C10" s="189"/>
      <c r="D10" s="192"/>
      <c r="E10" s="190"/>
    </row>
    <row r="11" spans="1:5" ht="15.75">
      <c r="A11" s="129" t="s">
        <v>567</v>
      </c>
      <c r="B11" s="191"/>
      <c r="C11" s="201"/>
      <c r="D11" s="192"/>
      <c r="E11" s="190"/>
    </row>
    <row r="12" spans="1:5" ht="12.75">
      <c r="A12" s="189"/>
      <c r="B12" s="190"/>
      <c r="C12" s="189"/>
      <c r="D12" s="192"/>
      <c r="E12" s="190"/>
    </row>
    <row r="13" spans="1:5" ht="12.75">
      <c r="A13" s="189" t="s">
        <v>278</v>
      </c>
      <c r="B13" s="190">
        <f>+'1.1.sz.mell.'!C101</f>
        <v>24955</v>
      </c>
      <c r="C13" s="189" t="s">
        <v>574</v>
      </c>
      <c r="D13" s="192">
        <f>+'2.1.sz.mell  '!K18+'2.2.sz.mell  '!E18</f>
        <v>29479</v>
      </c>
      <c r="E13" s="190">
        <f t="shared" si="0"/>
        <v>-4524</v>
      </c>
    </row>
    <row r="14" spans="1:5" ht="12.75">
      <c r="A14" s="189" t="s">
        <v>255</v>
      </c>
      <c r="B14" s="190">
        <f>+'1.1.sz.mell.'!C120</f>
        <v>24955</v>
      </c>
      <c r="C14" s="189" t="s">
        <v>575</v>
      </c>
      <c r="D14" s="192">
        <f>+'2.1.sz.mell  '!K28+'2.2.sz.mell  '!E32</f>
        <v>29479</v>
      </c>
      <c r="E14" s="190">
        <f t="shared" si="0"/>
        <v>-4524</v>
      </c>
    </row>
    <row r="15" spans="1:5" ht="12.75">
      <c r="A15" s="189" t="s">
        <v>565</v>
      </c>
      <c r="B15" s="190">
        <f>+'1.1.sz.mell.'!C122</f>
        <v>24955</v>
      </c>
      <c r="C15" s="189" t="s">
        <v>576</v>
      </c>
      <c r="D15" s="192">
        <f>+'2.1.sz.mell  '!K30+'2.2.sz.mell  '!E34</f>
        <v>29479</v>
      </c>
      <c r="E15" s="190">
        <f t="shared" si="0"/>
        <v>-4524</v>
      </c>
    </row>
    <row r="16" spans="1:5" ht="12.75">
      <c r="A16" s="180"/>
      <c r="B16" s="180"/>
      <c r="C16" s="189"/>
      <c r="D16" s="192"/>
      <c r="E16" s="181"/>
    </row>
    <row r="17" spans="1:5" ht="12.75">
      <c r="A17" s="180"/>
      <c r="B17" s="180"/>
      <c r="C17" s="180"/>
      <c r="D17" s="180"/>
      <c r="E17" s="180"/>
    </row>
    <row r="18" spans="1:5" ht="12.75">
      <c r="A18" s="180"/>
      <c r="B18" s="180"/>
      <c r="C18" s="180"/>
      <c r="D18" s="180"/>
      <c r="E18" s="180"/>
    </row>
    <row r="19" spans="1:5" ht="12.75">
      <c r="A19" s="180"/>
      <c r="B19" s="180"/>
      <c r="C19" s="180"/>
      <c r="D19" s="180"/>
      <c r="E19" s="180"/>
    </row>
  </sheetData>
  <sheetProtection sheet="1"/>
  <conditionalFormatting sqref="E3:E15">
    <cfRule type="cellIs" priority="1" dxfId="7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view="pageLayout" zoomScaleNormal="120" workbookViewId="0" topLeftCell="A1">
      <selection activeCell="C10" sqref="C10"/>
    </sheetView>
  </sheetViews>
  <sheetFormatPr defaultColWidth="9.00390625" defaultRowHeight="12.75"/>
  <cols>
    <col min="1" max="1" width="5.625" style="205" customWidth="1"/>
    <col min="2" max="2" width="38.625" style="205" customWidth="1"/>
    <col min="3" max="6" width="14.00390625" style="205" customWidth="1"/>
    <col min="7" max="16384" width="9.375" style="205" customWidth="1"/>
  </cols>
  <sheetData>
    <row r="1" spans="1:6" ht="33" customHeight="1">
      <c r="A1" s="705" t="s">
        <v>645</v>
      </c>
      <c r="B1" s="705"/>
      <c r="C1" s="705"/>
      <c r="D1" s="705"/>
      <c r="E1" s="705"/>
      <c r="F1" s="705"/>
    </row>
    <row r="2" spans="1:7" ht="15.75" customHeight="1" thickBot="1">
      <c r="A2" s="206"/>
      <c r="B2" s="206"/>
      <c r="C2" s="706"/>
      <c r="D2" s="706"/>
      <c r="E2" s="713" t="s">
        <v>130</v>
      </c>
      <c r="F2" s="713"/>
      <c r="G2" s="213"/>
    </row>
    <row r="3" spans="1:6" ht="63" customHeight="1">
      <c r="A3" s="709" t="s">
        <v>89</v>
      </c>
      <c r="B3" s="711" t="s">
        <v>357</v>
      </c>
      <c r="C3" s="711" t="s">
        <v>568</v>
      </c>
      <c r="D3" s="711"/>
      <c r="E3" s="711"/>
      <c r="F3" s="707" t="s">
        <v>540</v>
      </c>
    </row>
    <row r="4" spans="1:6" ht="15.75" thickBot="1">
      <c r="A4" s="710"/>
      <c r="B4" s="712"/>
      <c r="C4" s="208" t="s">
        <v>281</v>
      </c>
      <c r="D4" s="208"/>
      <c r="E4" s="208"/>
      <c r="F4" s="708"/>
    </row>
    <row r="5" spans="1:6" ht="15.75" thickBot="1">
      <c r="A5" s="210">
        <v>1</v>
      </c>
      <c r="B5" s="211">
        <v>2</v>
      </c>
      <c r="C5" s="211">
        <v>3</v>
      </c>
      <c r="D5" s="211">
        <v>4</v>
      </c>
      <c r="E5" s="211">
        <v>5</v>
      </c>
      <c r="F5" s="212">
        <v>6</v>
      </c>
    </row>
    <row r="6" spans="1:6" ht="15">
      <c r="A6" s="209" t="s">
        <v>91</v>
      </c>
      <c r="B6" s="239" t="s">
        <v>646</v>
      </c>
      <c r="C6" s="240"/>
      <c r="D6" s="240"/>
      <c r="E6" s="240"/>
      <c r="F6" s="216">
        <f>SUM(C6:E6)</f>
        <v>0</v>
      </c>
    </row>
    <row r="7" spans="1:6" ht="15">
      <c r="A7" s="207"/>
      <c r="B7" s="241" t="s">
        <v>647</v>
      </c>
      <c r="C7" s="242"/>
      <c r="D7" s="242"/>
      <c r="E7" s="242"/>
      <c r="F7" s="217">
        <f>SUM(C7:E7)</f>
        <v>0</v>
      </c>
    </row>
    <row r="8" spans="1:6" ht="15">
      <c r="A8" s="207"/>
      <c r="B8" s="241" t="s">
        <v>668</v>
      </c>
      <c r="C8" s="242">
        <v>4100</v>
      </c>
      <c r="D8" s="242"/>
      <c r="E8" s="242"/>
      <c r="F8" s="217">
        <f>SUM(C8:E8)</f>
        <v>4100</v>
      </c>
    </row>
    <row r="9" spans="1:6" ht="15">
      <c r="A9" s="207"/>
      <c r="B9" s="241"/>
      <c r="C9" s="242"/>
      <c r="D9" s="242"/>
      <c r="E9" s="242"/>
      <c r="F9" s="217">
        <f>SUM(C9:E9)</f>
        <v>0</v>
      </c>
    </row>
    <row r="10" spans="1:6" ht="15.75" thickBot="1">
      <c r="A10" s="214"/>
      <c r="B10" s="243"/>
      <c r="C10" s="244"/>
      <c r="D10" s="244"/>
      <c r="E10" s="244"/>
      <c r="F10" s="217">
        <f>SUM(C10:E10)</f>
        <v>0</v>
      </c>
    </row>
    <row r="11" spans="1:6" ht="15.75" thickBot="1">
      <c r="A11" s="210" t="s">
        <v>96</v>
      </c>
      <c r="B11" s="215" t="s">
        <v>359</v>
      </c>
      <c r="C11" s="218">
        <f>SUM(C6:C10)</f>
        <v>4100</v>
      </c>
      <c r="D11" s="218">
        <f>SUM(D6:D10)</f>
        <v>0</v>
      </c>
      <c r="E11" s="218">
        <f>SUM(E6:E10)</f>
        <v>0</v>
      </c>
      <c r="F11" s="219">
        <f>SUM(F6:F10)</f>
        <v>4100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3/2013. (III.4.)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 </cp:lastModifiedBy>
  <cp:lastPrinted>2014-01-27T11:28:37Z</cp:lastPrinted>
  <dcterms:created xsi:type="dcterms:W3CDTF">1999-10-30T10:30:45Z</dcterms:created>
  <dcterms:modified xsi:type="dcterms:W3CDTF">2014-01-27T11:29:17Z</dcterms:modified>
  <cp:category/>
  <cp:version/>
  <cp:contentType/>
  <cp:contentStatus/>
</cp:coreProperties>
</file>