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65506" windowWidth="18915" windowHeight="10320" tabRatio="707" firstSheet="33" activeTab="38"/>
  </bookViews>
  <sheets>
    <sheet name="ÖSSZEFÜGGÉSEK" sheetId="1" r:id="rId1"/>
    <sheet name="1.sz.mell." sheetId="2" r:id="rId2"/>
    <sheet name="2.1.sz.mell  " sheetId="3" r:id="rId3"/>
    <sheet name="2.2.sz.mell  " sheetId="4" r:id="rId4"/>
    <sheet name="ELLENŐRZÉS-1.sz.2.a.sz.2.b.sz." sheetId="5" r:id="rId5"/>
    <sheet name="3.sz.mell." sheetId="6" r:id="rId6"/>
    <sheet name="4.sz.mell. " sheetId="7" r:id="rId7"/>
    <sheet name="üres5" sheetId="8" r:id="rId8"/>
    <sheet name="5. sz. mell elsz.szf." sheetId="9" r:id="rId9"/>
    <sheet name="6.1. sz. mell Szennyvíz" sheetId="10" r:id="rId10"/>
    <sheet name="6.2.sz.mell.önkig" sheetId="11" r:id="rId11"/>
    <sheet name="6.3. sz. mell közvil." sheetId="12" r:id="rId12"/>
    <sheet name="6.4. sz. mell VKG " sheetId="13" r:id="rId13"/>
    <sheet name="6.5. sz. mell finansz.műv. " sheetId="14" r:id="rId14"/>
    <sheet name="6.6. sz. mell óvoda " sheetId="15" r:id="rId15"/>
    <sheet name="6.7. sz. mell iskola " sheetId="16" r:id="rId16"/>
    <sheet name="6.8. sz. mell háziorvos  " sheetId="17" r:id="rId17"/>
    <sheet name="6.9. sz. mell fogorvos" sheetId="18" r:id="rId18"/>
    <sheet name="6.10. sz. mell  családsegítés" sheetId="19" r:id="rId19"/>
    <sheet name="6.11. sz. mell civil szerv.  " sheetId="20" r:id="rId20"/>
    <sheet name="6.12. sz. mell szociális" sheetId="21" r:id="rId21"/>
    <sheet name="6.13. sz. mell  falugondnok" sheetId="22" r:id="rId22"/>
    <sheet name="6.14. sz. mell közfogl. " sheetId="23" r:id="rId23"/>
    <sheet name="6.15. sz. mell könyvtár  " sheetId="24" r:id="rId24"/>
    <sheet name="6.16. sz. mell művház." sheetId="25" r:id="rId25"/>
    <sheet name="6.17. sz. mell köztemető" sheetId="26" r:id="rId26"/>
    <sheet name="6.18. sz. mell nem lakóing." sheetId="27" r:id="rId27"/>
    <sheet name="üres8" sheetId="28" r:id="rId28"/>
    <sheet name="üres9" sheetId="29" r:id="rId29"/>
    <sheet name="üres10" sheetId="30" r:id="rId30"/>
    <sheet name="7.1.sz.mell egysz.mérleg" sheetId="31" r:id="rId31"/>
    <sheet name="7.2.sz.mell egysz.pénzf.jel." sheetId="32" r:id="rId32"/>
    <sheet name="7.3.sz.mell egysz.pénzm.kim." sheetId="33" r:id="rId33"/>
    <sheet name="ÜRES" sheetId="34" r:id="rId34"/>
    <sheet name="8. sz. mell" sheetId="35" r:id="rId35"/>
    <sheet name="1. tájékoztató tábla" sheetId="36" r:id="rId36"/>
    <sheet name="2. tájékoztató tábla" sheetId="37" r:id="rId37"/>
    <sheet name="üres3. tájékoztató tábla" sheetId="38" r:id="rId38"/>
    <sheet name="4. tájékoztató tábla" sheetId="39" r:id="rId39"/>
    <sheet name="5. tájékoztató tábla" sheetId="40" r:id="rId40"/>
    <sheet name="6. tájékoztató tábla" sheetId="41" r:id="rId41"/>
    <sheet name="7.1. tájékoztató tábla" sheetId="42" r:id="rId42"/>
    <sheet name="7.2. tájékoztató tábla" sheetId="43" r:id="rId43"/>
    <sheet name="üres7.3. tájékoztató tábla" sheetId="44" r:id="rId44"/>
    <sheet name="üres7.4. tájékoztató tábla" sheetId="45" r:id="rId45"/>
    <sheet name="8. tájékoztató tábla" sheetId="46" r:id="rId46"/>
    <sheet name="9. tájékoztató tábla" sheetId="47" r:id="rId47"/>
    <sheet name="Munka1" sheetId="48" r:id="rId48"/>
  </sheets>
  <definedNames>
    <definedName name="_xlnm.Print_Titles" localSheetId="8">'5. sz. mell elsz.szf.'!$1:$7</definedName>
    <definedName name="_xlnm.Print_Titles" localSheetId="9">'6.1. sz. mell Szennyvíz'!$1:$7</definedName>
    <definedName name="_xlnm.Print_Titles" localSheetId="18">'6.10. sz. mell  családsegítés'!$1:$7</definedName>
    <definedName name="_xlnm.Print_Titles" localSheetId="19">'6.11. sz. mell civil szerv.  '!$1:$7</definedName>
    <definedName name="_xlnm.Print_Titles" localSheetId="20">'6.12. sz. mell szociális'!$1:$7</definedName>
    <definedName name="_xlnm.Print_Titles" localSheetId="21">'6.13. sz. mell  falugondnok'!$1:$7</definedName>
    <definedName name="_xlnm.Print_Titles" localSheetId="22">'6.14. sz. mell közfogl. '!$1:$7</definedName>
    <definedName name="_xlnm.Print_Titles" localSheetId="23">'6.15. sz. mell könyvtár  '!$1:$7</definedName>
    <definedName name="_xlnm.Print_Titles" localSheetId="24">'6.16. sz. mell művház.'!$1:$7</definedName>
    <definedName name="_xlnm.Print_Titles" localSheetId="25">'6.17. sz. mell köztemető'!$1:$7</definedName>
    <definedName name="_xlnm.Print_Titles" localSheetId="26">'6.18. sz. mell nem lakóing.'!$1:$7</definedName>
    <definedName name="_xlnm.Print_Titles" localSheetId="10">'6.2.sz.mell.önkig'!$1:$7</definedName>
    <definedName name="_xlnm.Print_Titles" localSheetId="11">'6.3. sz. mell közvil.'!$1:$7</definedName>
    <definedName name="_xlnm.Print_Titles" localSheetId="12">'6.4. sz. mell VKG '!$1:$7</definedName>
    <definedName name="_xlnm.Print_Titles" localSheetId="13">'6.5. sz. mell finansz.műv. '!$1:$7</definedName>
    <definedName name="_xlnm.Print_Titles" localSheetId="14">'6.6. sz. mell óvoda '!$1:$7</definedName>
    <definedName name="_xlnm.Print_Titles" localSheetId="15">'6.7. sz. mell iskola '!$1:$7</definedName>
    <definedName name="_xlnm.Print_Titles" localSheetId="16">'6.8. sz. mell háziorvos  '!$1:$7</definedName>
    <definedName name="_xlnm.Print_Titles" localSheetId="17">'6.9. sz. mell fogorvos'!$1:$7</definedName>
    <definedName name="_xlnm.Print_Titles" localSheetId="41">'7.1. tájékoztató tábla'!$2:$6</definedName>
    <definedName name="_xlnm.Print_Titles" localSheetId="29">'üres10'!$1:$7</definedName>
    <definedName name="_xlnm.Print_Titles" localSheetId="27">'üres8'!$1:$7</definedName>
    <definedName name="_xlnm.Print_Titles" localSheetId="28">'üres9'!$1:$7</definedName>
    <definedName name="_xlnm.Print_Area" localSheetId="35">'1. tájékoztató tábla'!$A$1:$F$156</definedName>
    <definedName name="_xlnm.Print_Area" localSheetId="1">'1.sz.mell.'!$A$1:$E$156</definedName>
  </definedNames>
  <calcPr fullCalcOnLoad="1"/>
</workbook>
</file>

<file path=xl/sharedStrings.xml><?xml version="1.0" encoding="utf-8"?>
<sst xmlns="http://schemas.openxmlformats.org/spreadsheetml/2006/main" count="4217" uniqueCount="1385">
  <si>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</si>
  <si>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</si>
  <si>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</si>
  <si>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</si>
  <si>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</si>
  <si>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</si>
  <si>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</si>
  <si>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</si>
  <si>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</si>
  <si>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</si>
  <si>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</si>
  <si>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</si>
  <si>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</si>
  <si>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</si>
  <si>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</si>
  <si>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</si>
  <si>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</si>
  <si>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</si>
  <si>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</si>
  <si>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</si>
  <si>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</si>
  <si>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</si>
  <si>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</si>
  <si>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</si>
  <si>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</si>
  <si>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</si>
  <si>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</si>
  <si>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</si>
  <si>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</si>
  <si>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</si>
  <si>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</si>
  <si>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</si>
  <si>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</si>
  <si>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</si>
  <si>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</si>
  <si>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</si>
  <si>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</si>
  <si>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</si>
  <si>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</si>
  <si>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--------</t>
  </si>
  <si>
    <t>Ezer forintban !</t>
  </si>
  <si>
    <t>Előirányzat-csoport, kiemelt előirányzat megnevezése</t>
  </si>
  <si>
    <t>Bevételek</t>
  </si>
  <si>
    <t>Intézményi működési bevételek</t>
  </si>
  <si>
    <t>Helyi adók</t>
  </si>
  <si>
    <t>Átengedett központi adók</t>
  </si>
  <si>
    <t>Egyéb központi támogatás</t>
  </si>
  <si>
    <t>EU támogatás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</si>
  <si>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</si>
  <si>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</si>
  <si>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</si>
  <si>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</si>
  <si>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</si>
  <si>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</si>
  <si>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</si>
  <si>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>05</t>
  </si>
  <si>
    <t xml:space="preserve"> Ezer forintban !</t>
  </si>
  <si>
    <t>Megnevezés</t>
  </si>
  <si>
    <t>Személyi juttatások</t>
  </si>
  <si>
    <t>Munkaadókat terhelő járulék</t>
  </si>
  <si>
    <t>Dologi kiadások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</si>
  <si>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</si>
  <si>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</si>
  <si>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</si>
  <si>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</si>
  <si>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</si>
  <si>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</si>
  <si>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............................</t>
  </si>
  <si>
    <t>Tárgyi eszközök, immateriális javak értékesítése</t>
  </si>
  <si>
    <t>Illetékek</t>
  </si>
  <si>
    <t>Előző évi pénzmaradvány igénybevétele</t>
  </si>
  <si>
    <t>Támogatások, kiegészítések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</si>
  <si>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</si>
  <si>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</si>
  <si>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</si>
  <si>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</si>
  <si>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</si>
  <si>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</si>
  <si>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</si>
  <si>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</si>
  <si>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</si>
  <si>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</si>
  <si>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</si>
  <si>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</si>
  <si>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</si>
  <si>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</si>
  <si>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</si>
  <si>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</si>
  <si>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</si>
  <si>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</si>
  <si>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</si>
  <si>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</si>
  <si>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</si>
  <si>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</si>
  <si>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</si>
  <si>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</si>
  <si>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</si>
  <si>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</si>
  <si>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</si>
  <si>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</si>
  <si>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</si>
  <si>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</si>
  <si>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</si>
  <si>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</si>
  <si>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</si>
  <si>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</si>
  <si>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Támogatásértékű bevételek</t>
  </si>
  <si>
    <t>1.5</t>
  </si>
  <si>
    <t>1.8.</t>
  </si>
  <si>
    <t>1.9.</t>
  </si>
  <si>
    <t>1.10.</t>
  </si>
  <si>
    <t>1.11.</t>
  </si>
  <si>
    <t>2.6.</t>
  </si>
  <si>
    <t>1.12.</t>
  </si>
  <si>
    <t>Támogatásértékű működési bevételek</t>
  </si>
  <si>
    <t>Támogatásértékű felhalmozási bevételek</t>
  </si>
  <si>
    <t>Működési célú pénzeszközátvétel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</si>
  <si>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</si>
  <si>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</si>
  <si>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</si>
  <si>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</si>
  <si>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</si>
  <si>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</si>
  <si>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</si>
  <si>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</si>
  <si>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 xml:space="preserve">Egyéb 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</si>
  <si>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</si>
  <si>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</si>
  <si>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</si>
  <si>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</si>
  <si>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</si>
  <si>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</si>
  <si>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</si>
  <si>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</si>
  <si>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</si>
  <si>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</si>
  <si>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</si>
  <si>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</si>
  <si>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</si>
  <si>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</si>
  <si>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</si>
  <si>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Egyéb</t>
  </si>
  <si>
    <t>Dologi  kiadások</t>
  </si>
  <si>
    <t>Működési célú pénzeszköz átvétel államháztartáson kívülről</t>
  </si>
  <si>
    <t>Felhalmozási célú pénzeszk. átvétel államháztartáson kívülről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</si>
  <si>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</si>
  <si>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</si>
  <si>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</si>
  <si>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</si>
  <si>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</si>
  <si>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Központosított előirányzatokból támogatás</t>
  </si>
  <si>
    <t>Összesen (1+4+7+9+11)</t>
  </si>
  <si>
    <t>Társfinanszírozás</t>
  </si>
  <si>
    <t>1.5.</t>
  </si>
  <si>
    <t>11.1.</t>
  </si>
  <si>
    <t>11.2.</t>
  </si>
  <si>
    <t>Költségvetési bevételek összesen:</t>
  </si>
  <si>
    <t>Költségvetési kiadások összesen:</t>
  </si>
  <si>
    <t>1. sz. melléklet Bevételek táblázat 3. oszlop 12 sora =</t>
  </si>
  <si>
    <t>1. sz. melléklet Kiadások táblázat 3. oszlop 6 sora =</t>
  </si>
  <si>
    <t>1. sz. melléklet Kiadások táblázat 3. oszlop 7 sora =</t>
  </si>
  <si>
    <t>1. sz. táblázat</t>
  </si>
  <si>
    <t>2. sz. táblázat</t>
  </si>
  <si>
    <t>3. sz. táblázat</t>
  </si>
  <si>
    <t>4. sz. táblázat</t>
  </si>
  <si>
    <t>ELTÉRÉS</t>
  </si>
  <si>
    <t>EU-s támogatásból származó forrás</t>
  </si>
  <si>
    <t>Pénzügyi befektetésekből származó bevétel</t>
  </si>
  <si>
    <t>Rövid lejáratú hitelek felvétele</t>
  </si>
  <si>
    <t>Hosszú lejáratú hitelek felvétele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</si>
  <si>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</si>
  <si>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</si>
  <si>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</si>
  <si>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</si>
  <si>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</si>
  <si>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Előző évi műk. célú pénzm. igénybev.</t>
  </si>
  <si>
    <t>II. Felhalmozási célú bevételek és kiadások mérlege
(Önkormányzati szinten)</t>
  </si>
  <si>
    <t>Előző évi felh. célú pénzm. igénybev.</t>
  </si>
  <si>
    <t>Működési célú kölcsön visszatérítése, igénybevétele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</si>
  <si>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</si>
  <si>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</si>
  <si>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</si>
  <si>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</si>
  <si>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</si>
  <si>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</si>
  <si>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</si>
  <si>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</si>
  <si>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</si>
  <si>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</si>
  <si>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1. sz. melléklet Kiadások táblázat 3. oszlop 5 sora =</t>
  </si>
  <si>
    <t>Költségvetési hiány:</t>
  </si>
  <si>
    <t>Költségvetési többlet:</t>
  </si>
  <si>
    <t>2013.</t>
  </si>
  <si>
    <t>I. Önkormányzat működési bevételei (2+3+4)</t>
  </si>
  <si>
    <r>
      <t xml:space="preserve">I/1. Önkormányzat sajátos működési bevételei </t>
    </r>
    <r>
      <rPr>
        <sz val="8"/>
        <rFont val="Times New Roman CE"/>
        <family val="0"/>
      </rPr>
      <t>(2.1+…+2.6)</t>
    </r>
  </si>
  <si>
    <t>Bírságok, díjak, pótlékok</t>
  </si>
  <si>
    <t>Egyéb sajátos bevételek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</si>
  <si>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</si>
  <si>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</si>
  <si>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</si>
  <si>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</si>
  <si>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</si>
  <si>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</si>
  <si>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</si>
  <si>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</si>
  <si>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</si>
  <si>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</si>
  <si>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</si>
  <si>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</si>
  <si>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</si>
  <si>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</si>
  <si>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</si>
  <si>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</si>
  <si>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t>II. 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</si>
  <si>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</si>
  <si>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</si>
  <si>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</si>
  <si>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</si>
  <si>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</si>
  <si>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</si>
  <si>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</si>
  <si>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</si>
  <si>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</si>
  <si>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</si>
  <si>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</si>
  <si>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</si>
  <si>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</si>
  <si>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</si>
  <si>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</si>
  <si>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>Működési célú támogatásértékű bevétel (6.1.1.+…+6.1.5.)</t>
  </si>
  <si>
    <t>Társadalombiztosítás pénzügyi alapjából átvett pénzeszköz</t>
  </si>
  <si>
    <t>Helyi, nemzetiségi önkormányzattól átvett pénzeszköz</t>
  </si>
  <si>
    <t>Többcélú kistérségi társulástól, jogi személyiségű társulástól átvett pénzeszköz</t>
  </si>
  <si>
    <t>Felhalmozási célú támogatásértékű bevétel (6.2.1.+…+6.2.5.)</t>
  </si>
  <si>
    <t xml:space="preserve">7. </t>
  </si>
  <si>
    <r>
      <t xml:space="preserve">V. Felhalmozási célú bevételek </t>
    </r>
    <r>
      <rPr>
        <sz val="8"/>
        <rFont val="Times New Roman CE"/>
        <family val="0"/>
      </rPr>
      <t>(7.1+…+7.3)</t>
    </r>
  </si>
  <si>
    <t>7.3.</t>
  </si>
  <si>
    <t>Tárgyi eszközök és immateriális javak értékesítése (vagyonhasznosítás)</t>
  </si>
  <si>
    <t>Önkormányzatot megillető vagyoni értékű jog értékesítése, hasznosítása</t>
  </si>
  <si>
    <r>
      <t xml:space="preserve">VI. Átvett pénzeszközök </t>
    </r>
    <r>
      <rPr>
        <sz val="8"/>
        <rFont val="Times New Roman CE"/>
        <family val="0"/>
      </rPr>
      <t>(8.1+8.2.)</t>
    </r>
  </si>
  <si>
    <t>8.1.</t>
  </si>
  <si>
    <t>8.2.</t>
  </si>
  <si>
    <t xml:space="preserve">9. </t>
  </si>
  <si>
    <t>VII. Kölcsön (munkavállalónak adott kölcsön) visszatérülése</t>
  </si>
  <si>
    <t>KÖLTSÉGVETÉSI BEVÉTELEK ÖSSZESEN: (2+…+9)</t>
  </si>
  <si>
    <t>Előző évek működési célú pénzmaradványa, vállalkozási maradványa</t>
  </si>
  <si>
    <t>Előző évek felhalmozási célú pénzmaradványa, vállalkozási maradványa</t>
  </si>
  <si>
    <t>IX. Finanszírozási célú pénzügyi műveletek bevételei (10.1+10.2.)</t>
  </si>
  <si>
    <t>12.1.</t>
  </si>
  <si>
    <t>12.1.2.</t>
  </si>
  <si>
    <t>12.1.3.</t>
  </si>
  <si>
    <t>12.1.4.</t>
  </si>
  <si>
    <t>12.1.5.</t>
  </si>
  <si>
    <t>12.1.6.</t>
  </si>
  <si>
    <t>12.2.</t>
  </si>
  <si>
    <t>12.2.1.</t>
  </si>
  <si>
    <t>12.2.2.</t>
  </si>
  <si>
    <t>12.2.3.</t>
  </si>
  <si>
    <t>12.2.4.</t>
  </si>
  <si>
    <t>12.2.5.</t>
  </si>
  <si>
    <t>12.2.6.</t>
  </si>
  <si>
    <t>12.2.7.</t>
  </si>
  <si>
    <t>12.1.1.</t>
  </si>
  <si>
    <t>Működési célú pénzügyi műveletek bevételei (12.1.1.+…+.12.1.6.)</t>
  </si>
  <si>
    <t>Értékpapír kibocsátása, értékesítése</t>
  </si>
  <si>
    <t>Hitelek felvétele</t>
  </si>
  <si>
    <t>Kapott kölcsön, nyújtott kölcsön visszatérülése</t>
  </si>
  <si>
    <t>Forgatási célú belföldi, külföldi értékpapírok kibocsátása, értékesítése</t>
  </si>
  <si>
    <t>Betét visszavonásából származó bevétel</t>
  </si>
  <si>
    <t>Egyéb működési finanszírozási célú bevétel</t>
  </si>
  <si>
    <t>Egyéb működési, finanszírozási célú bevétel</t>
  </si>
  <si>
    <t>Felhalmozási célú pénzügyi műveletek bevételei (12.2.1.+…+.12.2.7.)</t>
  </si>
  <si>
    <t>Befektetési célú belföldi, külföldi értékpapírok kibocsátása, értékesítése</t>
  </si>
  <si>
    <t>Egyéb felhalmozási finanszírozási célú bevétel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</si>
  <si>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</si>
  <si>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</si>
  <si>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</si>
  <si>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</si>
  <si>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</si>
  <si>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</si>
  <si>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t>Intézményi beruházási kiadások</t>
  </si>
  <si>
    <t>Felújítások</t>
  </si>
  <si>
    <t>Lakástámogatás</t>
  </si>
  <si>
    <t>Lakásépítés</t>
  </si>
  <si>
    <t>2.8.</t>
  </si>
  <si>
    <t>2.9.</t>
  </si>
  <si>
    <t>2.10.</t>
  </si>
  <si>
    <t>2.11.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</si>
  <si>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</si>
  <si>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</si>
  <si>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Egyéb felhalmozási célú kiadások</t>
  </si>
  <si>
    <t>III. Kölcsön (munkavállalónak adott kölcsön)</t>
  </si>
  <si>
    <r>
      <t xml:space="preserve">IV. Tartalékok </t>
    </r>
    <r>
      <rPr>
        <sz val="8"/>
        <rFont val="Times New Roman CE"/>
        <family val="0"/>
      </rPr>
      <t>(4.1.+4.2.)</t>
    </r>
  </si>
  <si>
    <t>VI. Finanszírozási célú pénzügyi műveletek kiadásai (6.1+6.2.)</t>
  </si>
  <si>
    <t>6.1.6.</t>
  </si>
  <si>
    <t>6.1.7.</t>
  </si>
  <si>
    <t>6.1.8.</t>
  </si>
  <si>
    <t>6.2.6.</t>
  </si>
  <si>
    <t>6.2.7.</t>
  </si>
  <si>
    <t>6.2.8.</t>
  </si>
  <si>
    <t>Működési célú pénzügyi műveletek kiadásai (6.1.1.+…+6.1.8.)</t>
  </si>
  <si>
    <t>Értékpapír vásárlása, visszavásárlása</t>
  </si>
  <si>
    <t>Likviditási hitelek törlesztése</t>
  </si>
  <si>
    <t>Kölcsön törlesztése, adott kölcsön</t>
  </si>
  <si>
    <t>Forgatási célú belföldi, külföldi értékpapírok vásárlása</t>
  </si>
  <si>
    <t>Betét elhelyezése</t>
  </si>
  <si>
    <t>Felhalmozási célú pénzügyi műveletek kiadásai (6.2.1.+…+.6.2.8.)</t>
  </si>
  <si>
    <t>Hitelek törlesztése</t>
  </si>
  <si>
    <t>Befektetési célú belföldi, külföldi értékpapírok vásárlása</t>
  </si>
  <si>
    <t>Egyéb hitel, kölcsön kiadásai</t>
  </si>
  <si>
    <t>Költségvetési hiány, többlet ( költségvetési bevételek 10. sor - költségvetési kiadások 5. sor) (+/-)</t>
  </si>
  <si>
    <t>FINANSZÍROZÁSI CÉLÚ PÉNZÜGYI BEVÉTELEK ÉS KIADÁSOK EGYENLEGE</t>
  </si>
  <si>
    <r>
      <t xml:space="preserve">Finanszírozási célú pénzügyi műveletek egyenlege </t>
    </r>
    <r>
      <rPr>
        <sz val="8"/>
        <rFont val="Times New Roman CE"/>
        <family val="0"/>
      </rPr>
      <t>(1.1 - 1.2) +/-</t>
    </r>
  </si>
  <si>
    <t>Finanszírozási célú pénzügyi  műveletek bevételei (1. sz. mell. 1. sz. táblázat 12. sor)</t>
  </si>
  <si>
    <t>1.1.1.</t>
  </si>
  <si>
    <t>1.1.2.</t>
  </si>
  <si>
    <t>Felhalmozási célú pénzügyi műveletek bevételei (1. mell. 1. sz. tábl. 12.2. sor)</t>
  </si>
  <si>
    <t>Finanszírozási célú pénzügyi műv. kiadásai (1. sz. mell .2. sz. táblázat 6. sor)</t>
  </si>
  <si>
    <t>1.2.1.</t>
  </si>
  <si>
    <t>1.2.2.</t>
  </si>
  <si>
    <t>1.1-ből: Működési célú pénzügyi műveletek bevételei (1. mell. 1. sz. tábl. 12.1. sor)</t>
  </si>
  <si>
    <t>1.2-ből: Működési célú pénzügyi műveletek kiadásai (1. mell 2. sz. táblázat 6.1. sor)</t>
  </si>
  <si>
    <t>Felhalmozási célú pénzügyi műveletek kiadásai (1. mell. 2. sz. tábl. 6.2. sor)</t>
  </si>
  <si>
    <r>
      <t xml:space="preserve">IV. Támogatásértékű bevételek </t>
    </r>
    <r>
      <rPr>
        <sz val="8"/>
        <rFont val="Times New Roman CE"/>
        <family val="0"/>
      </rPr>
      <t>(6.1+6.2)</t>
    </r>
  </si>
  <si>
    <t xml:space="preserve"> - a 2.7-ből: - Felhalmozási célú pénzmaradvány átadás</t>
  </si>
  <si>
    <t xml:space="preserve"> - Felhalmozási célú pénzeszközátadás államháztartáson kívülre</t>
  </si>
  <si>
    <t xml:space="preserve"> - Felhalmozási célú támogatásértékű kiadás</t>
  </si>
  <si>
    <t xml:space="preserve"> - Pénzügyi befektetések kiadásai</t>
  </si>
  <si>
    <t xml:space="preserve"> - az 1.5-ből: - Lakosságnak juttatott támogatások</t>
  </si>
  <si>
    <t xml:space="preserve">   - Szociális, rászorultság jellegű ellátások</t>
  </si>
  <si>
    <t xml:space="preserve">   - Működési célú pénzmaradvány átadás</t>
  </si>
  <si>
    <t xml:space="preserve">   - Működési célú pénzeszköz átadás államháztartáson kívülre</t>
  </si>
  <si>
    <t xml:space="preserve">   - Működési célú támogatásértékű kiadás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</si>
  <si>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</si>
  <si>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</si>
  <si>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</si>
  <si>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Önkormányzatok sajátos működési bevételei</t>
  </si>
  <si>
    <t>Előző évi váll. maradv. igénybev.</t>
  </si>
  <si>
    <t>Kapott kölcsön, nyújtott kölcsön visszatér.</t>
  </si>
  <si>
    <t>Forgatási célú belf., külf. értékpapírok kibocsátása, értékesítése</t>
  </si>
  <si>
    <t>Rövid lejáratú hitelek tölresztése</t>
  </si>
  <si>
    <t>Befektetési célú belf., külf. értékpapírok vásárlása</t>
  </si>
  <si>
    <t>Vagyoni értékű jogok értékesítése, hasznosítása</t>
  </si>
  <si>
    <t>Átvett pénzeszközök államháztartáson kívülről</t>
  </si>
  <si>
    <t>EU-s forrásból finansz. támogatással megv. progr., projektek kiadásai</t>
  </si>
  <si>
    <t>EU-s forrásból finansz., önkormányzati hozzájáurlásának kiadásai</t>
  </si>
  <si>
    <t>Befektetési célú belföldi, külföldi értékpapírok kibocsátása, érték.</t>
  </si>
  <si>
    <t>1. sz. melléklet Bevételek táblázat 3. oszlop 10 sora =</t>
  </si>
  <si>
    <t>Finanszírozási célú bevételek (16+…+24)</t>
  </si>
  <si>
    <t>Finanszírozási célú kiadások (14+…+24)</t>
  </si>
  <si>
    <t>1. sz. melléklet Bevételek táblázat 3. oszlop 13 sora =</t>
  </si>
  <si>
    <t>Kezességvállalással kapcsolatos megtérülés</t>
  </si>
  <si>
    <t>Kamatbevétel</t>
  </si>
  <si>
    <t>2014.</t>
  </si>
  <si>
    <t>Felhasználás
2011. XII.31-ig</t>
  </si>
  <si>
    <t>Feladat megnevezése</t>
  </si>
  <si>
    <t>Költségvetési szerv megnevezése</t>
  </si>
  <si>
    <t>Száma</t>
  </si>
  <si>
    <t>I/1. Önkormányzatok sajátos működési bevételei (2.1.+…+.2.6.)</t>
  </si>
  <si>
    <t>Egyéb támogatás, kiegészítés</t>
  </si>
  <si>
    <t>IV. Támogatásértékű bevételek (6.1+6.2)</t>
  </si>
  <si>
    <t>Többcélú kist. társulástól, jogi szem. társulástól átvett pénzeszköz</t>
  </si>
  <si>
    <t>V. Felhalmozási célú bevételek (7.1.+…+.7.3.)</t>
  </si>
  <si>
    <t>VI. Átvett pénzeszközök (8.1.+8.2.)</t>
  </si>
  <si>
    <t>VII. Kölcsön (munkavállalónak adott kölcsön visszatérülése)</t>
  </si>
  <si>
    <t>KÖLTSÉGVETÉSI BEVÉTELEK ÖSSZESEN (2+3+4+5+6+7+8+9)</t>
  </si>
  <si>
    <t>VIII. Pénzmaradvány, vállalk. tev. maradványa (11.1.+11.2.)</t>
  </si>
  <si>
    <t>IX. Finanszírozási célú pénzügyi műv. bevételei (12.1.+.12.2.)</t>
  </si>
  <si>
    <t>Működési célú pénzügyi műveletek bevételei</t>
  </si>
  <si>
    <t>Felhalmozási célú pénzügyi műveletek bevételei</t>
  </si>
  <si>
    <t>Működési célú pénzügyi műveletek kiadásai</t>
  </si>
  <si>
    <t>Felhalmozási célú pénzügyi műveletek kiadásai</t>
  </si>
  <si>
    <t>Éves engedélyezett létszám előirányzat (fő)</t>
  </si>
  <si>
    <t>Közfoglalkoztatottak létszáma (fő)</t>
  </si>
  <si>
    <t>I. Intézményi működési bevételek (1.1.+…+1.8.)</t>
  </si>
  <si>
    <t>Osztalék, hozambevétel</t>
  </si>
  <si>
    <t>II. Véglegesen átvett pénzeszközök (2.1.+…+2.4.)</t>
  </si>
  <si>
    <t>EU-s forrásból származó bevételek</t>
  </si>
  <si>
    <t>III. Felhalmozási célú egyéb bevételek</t>
  </si>
  <si>
    <t>IV. Kölcsön</t>
  </si>
  <si>
    <t>V. Pénzmaradvány, vállalk. tev. maradványa (5.1.+5.2.)</t>
  </si>
  <si>
    <t>Előző évi vállalkozási maradvány igénybevétele</t>
  </si>
  <si>
    <t>VI. Önkormányzati támogatás</t>
  </si>
  <si>
    <t>BEVÉTELEK ÖSSZESEN (1+2+3+4+5+6)</t>
  </si>
  <si>
    <r>
      <t xml:space="preserve">II. Felhalmozási költségvetés kiadásai </t>
    </r>
    <r>
      <rPr>
        <sz val="8"/>
        <rFont val="Times New Roman CE"/>
        <family val="0"/>
      </rPr>
      <t>(2.1+…+2.4)</t>
    </r>
  </si>
  <si>
    <t>EU-s forrásból finansz. támogatással megv. pr., projektek önk. hozzájárulásának kiadásai</t>
  </si>
  <si>
    <t>III. Kölcsön</t>
  </si>
  <si>
    <t>KIADÁSOK ÖSSZESEN: (1+2+3)</t>
  </si>
  <si>
    <t>----------------------------</t>
  </si>
  <si>
    <t>Költségvetési szerv I.</t>
  </si>
  <si>
    <t>Költségvetési szerv II.</t>
  </si>
  <si>
    <t>Egyéb felhalmozási célú támogatásértékű bevétel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</si>
  <si>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</si>
  <si>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</si>
  <si>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</si>
  <si>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</si>
  <si>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megnevezése</t>
  </si>
  <si>
    <t>III. Támogatások,  kiegészítések (5.1.+…+5.8.)</t>
  </si>
  <si>
    <t>7.1</t>
  </si>
  <si>
    <t>V. Költségvetési szervek finanszírozása</t>
  </si>
  <si>
    <t>KÖLTSÉGVETÉSI KIADÁSOK ÖSSZESEN (1+2+3+4+5)</t>
  </si>
  <si>
    <t>VI. Finanszírozási célú pénzügyi műveletek kiadásai (7.1+7.2.)</t>
  </si>
  <si>
    <t>-</t>
  </si>
  <si>
    <t>IV. Közhatalmi bevételek</t>
  </si>
  <si>
    <t>V. Kölcsön</t>
  </si>
  <si>
    <t>VII. Önkormányzati támogatás</t>
  </si>
  <si>
    <t>VI. Pénzmaradvány, vállalk. tev. maradványa (6.1.+6.2.)</t>
  </si>
  <si>
    <t>Körjegyzőségi Hivatal</t>
  </si>
  <si>
    <t>VIII. Pénzmaradvány, vállalkozási tevékenység maradványa (12.1.+12.2.)</t>
  </si>
  <si>
    <t>2011. évi 
tény</t>
  </si>
  <si>
    <t>2012. évi</t>
  </si>
  <si>
    <t>Eredeti előirányzat</t>
  </si>
  <si>
    <t>Módosított előirányzat</t>
  </si>
  <si>
    <t>Teljesítés</t>
  </si>
  <si>
    <t>2012. évi
mód. ei.</t>
  </si>
  <si>
    <t>2011. évi
tény</t>
  </si>
  <si>
    <t>2012. évi
teljesítés</t>
  </si>
  <si>
    <t>Zárszámadási rendelet űrlapjainak összefüggései:</t>
  </si>
  <si>
    <t>1. sz. melléklet Bevételek táblázat 5. oszlop 12 sora =</t>
  </si>
  <si>
    <t>1. sz. melléklet Bevételek táblázat 6. oszlop 12 sora =</t>
  </si>
  <si>
    <t>1. sz. melléklet Kiadások táblázat 5. oszlop 5 sora =</t>
  </si>
  <si>
    <t>1. sz. melléklet Kiadások táblázat 5. oszlop 6 sora =</t>
  </si>
  <si>
    <t>1. sz. melléklet Kiadások táblázat 5. oszlop 7 sora =</t>
  </si>
  <si>
    <t>1. sz. melléklet Kiadások táblázat 6. oszlop 5 sora =</t>
  </si>
  <si>
    <t>1. sz. melléklet Kiadások táblázat 6. oszlop 6 sora =</t>
  </si>
  <si>
    <t>1. sz. melléklet Kiadások táblázat 6. oszlop 7 sora =</t>
  </si>
  <si>
    <t>2012. évi módosított előirányzat BEVÉTELEK</t>
  </si>
  <si>
    <t>2012. évi teljesítés BEVÉTELEK</t>
  </si>
  <si>
    <t>2012. évi módosított előirányzat KIADÁSOK</t>
  </si>
  <si>
    <t>2012.  évi teljesítés KIADÁSOK</t>
  </si>
  <si>
    <t>2011. évi tényadatok BEVÉTELEK</t>
  </si>
  <si>
    <t>2011. évi tényadatok KIADÁSOK</t>
  </si>
  <si>
    <t xml:space="preserve">2.1. számú melléklet 3. oszlop 13. sor + 2.2. számú melléklet 3. oszlop 11. sor </t>
  </si>
  <si>
    <t xml:space="preserve">2.1. számú melléklet 3. oszlop 25. sor + 2.2. számú melléklet 3. oszlop 22. sor </t>
  </si>
  <si>
    <t xml:space="preserve">2.1. számú melléklet 3. oszlop 26. sor + 2.2. számú melléklet 3. oszlop 23. sor </t>
  </si>
  <si>
    <t xml:space="preserve">2.1. számú melléklet 5. oszlop 13. sor + 2.2. számú melléklet 5. oszlop 11. sor </t>
  </si>
  <si>
    <t xml:space="preserve">2.1. számú melléklet 5. oszlop 25. sor + 2.2. számú melléklet 5. oszlop 22. sor </t>
  </si>
  <si>
    <t xml:space="preserve">2.1. számú melléklet 5. oszlop 26. sor + 2.2. számú melléklet 5. oszlop 23. sor </t>
  </si>
  <si>
    <t xml:space="preserve">2.1. számú melléklet 7. oszlop 13. sor + 2.2. számú melléklet 7. oszlop 11. sor </t>
  </si>
  <si>
    <t xml:space="preserve">2.1. számú melléklet 7. oszlop 25. sor + 2.2. számú melléklet 7. oszlop 22. sor </t>
  </si>
  <si>
    <t xml:space="preserve">2.1. számú melléklet 7. oszlop 26. sor + 2.2. számú melléklet 7. oszlop 23. sor </t>
  </si>
  <si>
    <t xml:space="preserve">2.1. számú melléklet 8. oszlop 13. sor + 2.2. számú melléklet 8. oszlop 11. sor </t>
  </si>
  <si>
    <t xml:space="preserve">2.1. számú melléklet 8. oszlop 25. sor + 2.2. számú melléklet 8. oszlop 22. sor </t>
  </si>
  <si>
    <t xml:space="preserve">2.1. számú melléklet 8. oszlop 26. sor + 2.2. számú melléklet 8. oszlop 23. sor </t>
  </si>
  <si>
    <t xml:space="preserve">2.1. számú melléklet 9. oszlop 13. sor + 2.2. számú melléklet 9. oszlop 11. sor </t>
  </si>
  <si>
    <t xml:space="preserve">2.1. számú melléklet 9. oszlop 25. sor + 2.2. számú melléklet 9. oszlop 22. sor </t>
  </si>
  <si>
    <t xml:space="preserve">2.1. számú melléklet 9. oszlop 26. sor + 2.2. számú melléklet 9. oszlop 23. sor </t>
  </si>
  <si>
    <t>1. sz. melléklet Bevételek táblázat 5. oszlop 10 sora =</t>
  </si>
  <si>
    <t>1. sz. melléklet Bevételek táblázat 5. oszlop 13 sora =</t>
  </si>
  <si>
    <t>1. sz. melléklet Bevételek táblázat 6. oszlop 10 sora =</t>
  </si>
  <si>
    <t>1. sz. melléklet Bevételek táblázat 6. oszlop 13 sora =</t>
  </si>
  <si>
    <t>2012. évi módosított előirányzat</t>
  </si>
  <si>
    <t>2012. évi 
teljesítés</t>
  </si>
  <si>
    <t>Összes teljesítés
2012. dec. 31-ig</t>
  </si>
  <si>
    <t>7=(4+6)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</si>
  <si>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</si>
  <si>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</si>
  <si>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</si>
  <si>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</si>
  <si>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</si>
  <si>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10=(6+…+9)</t>
  </si>
  <si>
    <t>Működési célú
hiteltörlesztés (tőke+kamat)</t>
  </si>
  <si>
    <t>Felhalmozási célú
hiteltörlesztés (tőke+kamat)</t>
  </si>
  <si>
    <t>Beruházás feladatonként</t>
  </si>
  <si>
    <t>Felújítás célonként</t>
  </si>
  <si>
    <t>2012.
évi
teljesítés</t>
  </si>
  <si>
    <t>2015.</t>
  </si>
  <si>
    <t>2015. 
után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</si>
  <si>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</si>
  <si>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</si>
  <si>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</si>
  <si>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</si>
  <si>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</si>
  <si>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</si>
  <si>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Összesen (1+6)</t>
  </si>
  <si>
    <t>Hitel, kölcsön állomány  2012. dec. 31-én</t>
  </si>
  <si>
    <t>2014. után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</si>
  <si>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</si>
  <si>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</si>
  <si>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</si>
  <si>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</si>
  <si>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</si>
  <si>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</si>
  <si>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</si>
  <si>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</si>
  <si>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</si>
  <si>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</si>
  <si>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</si>
  <si>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</si>
  <si>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</si>
  <si>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</si>
  <si>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</si>
  <si>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</si>
  <si>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</si>
  <si>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</si>
  <si>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</si>
  <si>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</si>
  <si>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Adósság állomány alakulása lejárat, eszközök, bel- és külföldi hitelezők szerinti bontásban 
2012. december 31-én</t>
  </si>
  <si>
    <t>Tervezett</t>
  </si>
  <si>
    <t>Tényleges</t>
  </si>
  <si>
    <t>A helyi adókból biztosított kedvezményeket, mentességeket, adónemenként kell feltüntetni.</t>
  </si>
  <si>
    <t>Tervezett 
(E Ft)</t>
  </si>
  <si>
    <t>Tényleges 
(E Ft)</t>
  </si>
  <si>
    <r>
      <t>EU-s projekt neve, azonosítója:</t>
    </r>
    <r>
      <rPr>
        <sz val="12"/>
        <rFont val="Times New Roman"/>
        <family val="1"/>
      </rPr>
      <t>*</t>
    </r>
  </si>
  <si>
    <t>Támogatási szerződés szerinti bevételek, kiadások</t>
  </si>
  <si>
    <t>Eredeti</t>
  </si>
  <si>
    <t>Módosított</t>
  </si>
  <si>
    <t>Évenkénti üteme</t>
  </si>
  <si>
    <t>Összes bevétel,
kiadás</t>
  </si>
  <si>
    <t>12=(10+11)</t>
  </si>
  <si>
    <t>13=(12/3)</t>
  </si>
  <si>
    <t>* Amennyiben több projekt megvalósítása történi egy időben akkor azokat külön-külön, projektenként be kell mutatni!</t>
  </si>
  <si>
    <t>2012. előtt</t>
  </si>
  <si>
    <t>2012. után</t>
  </si>
  <si>
    <t>Teljesítés %-a 
2012. dec. 31-ig</t>
  </si>
  <si>
    <t>Önkormányzaton kívüli EU-s projekthez történő hozzájárulás 2012. évi előirányzata és teljesítése</t>
  </si>
  <si>
    <t>előirányzat</t>
  </si>
  <si>
    <t>E S Z K Ö Z Ö K</t>
  </si>
  <si>
    <t>Előző évi költségvetési beszámoló záró adatai</t>
  </si>
  <si>
    <t>Auditálási eltérések                ( ± )</t>
  </si>
  <si>
    <t>Előző év auditált egyszerűsített beszámoló záró adatai</t>
  </si>
  <si>
    <t>Tárgyévi költségvetési beszámoló záró adatai</t>
  </si>
  <si>
    <t>Tárgyév auditált egyszerűsített beszámoló záró adatai</t>
  </si>
  <si>
    <t xml:space="preserve">A) BEFEKTETETT ESZKÖZÖK </t>
  </si>
  <si>
    <t>I.   Immateriális javak</t>
  </si>
  <si>
    <t>II.  Tárgyi eszközök</t>
  </si>
  <si>
    <t>III. Befektetett pénzügyi eszközök</t>
  </si>
  <si>
    <t>lV.Üzemeltetésre, kezelésre átadott eszközök</t>
  </si>
  <si>
    <t xml:space="preserve">B) FORGÓESZKÖZÖK </t>
  </si>
  <si>
    <t>l.   Készletek</t>
  </si>
  <si>
    <t>ll.  Követelések</t>
  </si>
  <si>
    <t>lll. Értékpapírok</t>
  </si>
  <si>
    <t>IV.Pénzeszközök</t>
  </si>
  <si>
    <t>V. Egyéb aktív pénzügyi elszámolások</t>
  </si>
  <si>
    <t>ESZKÖZÖK ÖSSZESEN</t>
  </si>
  <si>
    <t>F O R R Á S O K</t>
  </si>
  <si>
    <t>D) SAJÁT TŐKE ÖSSZESEN</t>
  </si>
  <si>
    <t>1. Tartós tőke</t>
  </si>
  <si>
    <t>2. Tőkeváltozások</t>
  </si>
  <si>
    <t>3. Értékelési tartalék</t>
  </si>
  <si>
    <t>E) TARTALÉKOK ÖSSZESEN</t>
  </si>
  <si>
    <t xml:space="preserve"> I. Költségvetési tartalékok</t>
  </si>
  <si>
    <t>II. Vállalkozási tartalékok</t>
  </si>
  <si>
    <t>F) KÖTELEZETTSÉGEK ÖSSZESEN</t>
  </si>
  <si>
    <t xml:space="preserve">  I. Hosszú lejáratú kötelezettségek</t>
  </si>
  <si>
    <t xml:space="preserve"> II. Rövid lejáratú kötelezettségek</t>
  </si>
  <si>
    <t>III. Egyéb passzív pénzügyi elszámolások</t>
  </si>
  <si>
    <t>FORRÁSOK ÖSSZESEN</t>
  </si>
  <si>
    <t>EGYSZERŰSÍTETT PÉNZFORGALMI JELENTÉS</t>
  </si>
  <si>
    <t>Dologi és egyéb folyó  kiadások</t>
  </si>
  <si>
    <t>Működési célú támogatásértékű kiadások, egyéb támogatások</t>
  </si>
  <si>
    <t>Államháztartáson kívülre végleges működési pénzeszközátadások</t>
  </si>
  <si>
    <t>Felhalmozási kiadások</t>
  </si>
  <si>
    <t>Felhalmozási célú támogatásértékű kiadások, egyéb támogatások</t>
  </si>
  <si>
    <t>Államháztartáson kívülre végleges felhalmozási pénzeszközátadások</t>
  </si>
  <si>
    <t>Hosszú lejáratú kölcsönök nyújtása</t>
  </si>
  <si>
    <t>Rövid lejáratú kölcsönök nyújtása</t>
  </si>
  <si>
    <t>Költségvetési pénzforgalmi kiadások összesen ( 01+...+12 )</t>
  </si>
  <si>
    <t>15-ből likvid hitelek kiadása</t>
  </si>
  <si>
    <t>Tartós hitelviszonyt megtestesítő értékpapírok kiadásai</t>
  </si>
  <si>
    <t>Forgatási célú hitelviszonyt megtestesítő értékpapírok kiadásai</t>
  </si>
  <si>
    <t>Finanszírozási kiadások összesen (14+15+17+18)</t>
  </si>
  <si>
    <t>Pénzforgalmi kiadások (13+19)</t>
  </si>
  <si>
    <t>Pénzforgalom nélküli kiadások</t>
  </si>
  <si>
    <t xml:space="preserve">Kiegyenlítő, függő, átfutó kiadások </t>
  </si>
  <si>
    <t>Kiadások összesen ( 20+21+22 )</t>
  </si>
  <si>
    <t>Önkormányzatok sajátos működési bevétele</t>
  </si>
  <si>
    <t>Működési célú támogatásértékű bevételek, egyéb támogatások</t>
  </si>
  <si>
    <t>Államháztartáson kívülről végleges működési pénzeszközátvételek</t>
  </si>
  <si>
    <t>Felhalmozási és tőke jellegű bevételek</t>
  </si>
  <si>
    <t>28-ból: önkormányzatok sajátos felhalmozási és tőkebevételei</t>
  </si>
  <si>
    <t>Felhalmozási célú támogatásértékű bevételek, egyéb támogatások</t>
  </si>
  <si>
    <t>Államháztartáson kívülről végleges felhalmozási pénzeszközátvételek</t>
  </si>
  <si>
    <t xml:space="preserve">Támogatások, kiegészítések </t>
  </si>
  <si>
    <t>32-ből: Önkormányzatok költségvetési támogatása</t>
  </si>
  <si>
    <t>Hosszú lejáratú kölcsönök visszatérülése</t>
  </si>
  <si>
    <t>Rövid lejáratú kölcsönök visszatérülése</t>
  </si>
  <si>
    <t>Költségvetési pénzforgalmi bevételek összesen 
(24+..+28+30+31+32+34+35)</t>
  </si>
  <si>
    <t>38-ból likvid hitelek bevétele</t>
  </si>
  <si>
    <t>Tartós hitelviszonyt megtestesítő értékpapírok bevételei</t>
  </si>
  <si>
    <t>Forgatási célú hitelviszonyt megtestesítő értékpapírok bevételei</t>
  </si>
  <si>
    <t>Finanszírozási bevételek összesen (37+38+40+41)</t>
  </si>
  <si>
    <t>Pénzforgalmi bevételek (36+42 )</t>
  </si>
  <si>
    <t>Pénzforgalom nélküli bevételek</t>
  </si>
  <si>
    <t>Továbbadási (lebonyolítási) célú bevételek</t>
  </si>
  <si>
    <t>Kiegyenlítő, függő, átfutó bevételek</t>
  </si>
  <si>
    <t>Bevételek összesen ( 43+…+46)</t>
  </si>
  <si>
    <t>Pénzforgalmi költségvetési bevételek és kiadások különbsége (36-13) [költségvetési hiány (-), költségvetési többlet (+)]</t>
  </si>
  <si>
    <t>Igénybe vett tartalékokkal korrigált költségvetési bevételek és kiadások különbsége (48+44-21) [korrigált költségvetési hiány (-), korrigált költségvetési többlet(+)]</t>
  </si>
  <si>
    <t>Finanszírozási műveletek eredménye (42-19)</t>
  </si>
  <si>
    <t>Aktív és passzív pénzügyi műveletek egyenlege (45+46-22)</t>
  </si>
  <si>
    <t>EGYSZERŰSÍTETT PÉNZMARADVÁNY-KIMUTATÁS</t>
  </si>
  <si>
    <t>Záró pénzkészlet</t>
  </si>
  <si>
    <t>Forgatási célú pénzügyi műveletek egyenlege</t>
  </si>
  <si>
    <t>Egyéb aktív és passzív pénzügyi elszámolások összevont záró egyenlege (±)</t>
  </si>
  <si>
    <t>Előző év(ek)ben képzett tartalékok maradványa ( - )</t>
  </si>
  <si>
    <t>Vállalkozási tevékenység pénzforgalmi vállalkozási maradványa ( - )</t>
  </si>
  <si>
    <t>Tárgyévi helyesbített pénzmaradvány (1+2±3–4–5)</t>
  </si>
  <si>
    <t>Finanszírozásból származó korrekciók ( ± )</t>
  </si>
  <si>
    <t>Pénzmaradványt terhelő elvonások ( ± )</t>
  </si>
  <si>
    <t>Költségvetési pénzmaradvány (6±7±8)</t>
  </si>
  <si>
    <t>A vállalkozási maradványból alaptevékenység ellátására felhasznált összeg</t>
  </si>
  <si>
    <t>Költségvetési pénzmaradványt külön jogszabály alapján módosító tétel ( ± )</t>
  </si>
  <si>
    <t>Módosított pénzmaradvány (9±10±11)</t>
  </si>
  <si>
    <t>A 12. sorból 
   - az egészségbiztosítási alapból folyósított pénzmaradványa</t>
  </si>
  <si>
    <t xml:space="preserve">   - Kötelezettséggel terhelt pénzmaradvány</t>
  </si>
  <si>
    <t xml:space="preserve">   - Szabad pénzmaradvány</t>
  </si>
  <si>
    <t>............................ ÖNKORMÁNYZATA</t>
  </si>
  <si>
    <t>EGYSZERŰSÍTETT VÁLLALKOZÁSI MARADVÁNY-KIMUTATÁS</t>
  </si>
  <si>
    <t>Vállalkozási tevékenység működési célú bevételei</t>
  </si>
  <si>
    <t>Vállalkozási tevékenység felhalmozási célú bevételei</t>
  </si>
  <si>
    <t>Vállalkozási maradványban figyelembe vehető finanszírozási bevételek</t>
  </si>
  <si>
    <t>A</t>
  </si>
  <si>
    <t>Vállalkozási tevékenység  szakfeladaton elszámolt bevételei (1+2±3)</t>
  </si>
  <si>
    <t>Vállalkozási tevékenység működési célú kiadásai</t>
  </si>
  <si>
    <t>Vállalkozási tevékenység felhalmozási célú kiadásai</t>
  </si>
  <si>
    <t>Vállalkozási tevékenység forgatási célú finanszírozási és aktív pénzügyi kiadásai</t>
  </si>
  <si>
    <t>B</t>
  </si>
  <si>
    <t>Vállalkozási tevékenység  szakfeladaton elszámolt  kiadásai [4+5±6)</t>
  </si>
  <si>
    <t>C</t>
  </si>
  <si>
    <t>Vállalkozási tevékenység pénzforgalmi maradványa (A–B)</t>
  </si>
  <si>
    <t>Vállalkozási tevékenységet terhelő értékcsökkenési leírás</t>
  </si>
  <si>
    <t>Alaptevékenység ellátására felhasznált és felhasználni tervezett vállalkozási maradvány</t>
  </si>
  <si>
    <t>Pénzforgalmi maradványt  jogszabály alapján módosító egyéb tétel  ( ± )</t>
  </si>
  <si>
    <t>D</t>
  </si>
  <si>
    <t xml:space="preserve">Vállalkozási tevékenység módosított pénzforgalmi vállalkozási maradványa (C–7–8±9) </t>
  </si>
  <si>
    <t>E</t>
  </si>
  <si>
    <t>Vállalkozási tevékenységet terhelő befizetési kötelezettség</t>
  </si>
  <si>
    <t>F</t>
  </si>
  <si>
    <t>Vállalkozási tartalékba helyezhető összeg (C–8–9–E)</t>
  </si>
  <si>
    <t xml:space="preserve">         2012. ÉV</t>
  </si>
  <si>
    <t>2012. ÉV</t>
  </si>
  <si>
    <t>Költségvetési szerv neve</t>
  </si>
  <si>
    <t>Helyesbített pénzmarad-vány</t>
  </si>
  <si>
    <r>
      <t xml:space="preserve">Elvonás, kiegészítés
</t>
    </r>
    <r>
      <rPr>
        <b/>
        <sz val="9"/>
        <rFont val="Arial"/>
        <family val="2"/>
      </rPr>
      <t>±</t>
    </r>
  </si>
  <si>
    <t>Intézményt megillető pénzmaradvány</t>
  </si>
  <si>
    <t>Összesből működési</t>
  </si>
  <si>
    <t>Összesből felhal-mozási</t>
  </si>
  <si>
    <r>
      <t>5=(3</t>
    </r>
    <r>
      <rPr>
        <b/>
        <sz val="8"/>
        <rFont val="Arial"/>
        <family val="2"/>
      </rPr>
      <t>±</t>
    </r>
    <r>
      <rPr>
        <b/>
        <sz val="8"/>
        <rFont val="Times New Roman CE"/>
        <family val="1"/>
      </rPr>
      <t>4)</t>
    </r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</si>
  <si>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</si>
  <si>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</si>
  <si>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</si>
  <si>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</si>
  <si>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</si>
  <si>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</si>
  <si>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</si>
  <si>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 I. Immateriális javak   (02+09+12+13+14)</t>
  </si>
  <si>
    <t>01.</t>
  </si>
  <si>
    <t>1. Törzsvagyon     (03+06)</t>
  </si>
  <si>
    <t>02.</t>
  </si>
  <si>
    <t>1.1. Forgalomképtelen immateriális javak   (04+05)</t>
  </si>
  <si>
    <t>03.</t>
  </si>
  <si>
    <t xml:space="preserve">       1.1.1. Értékkel nyilvántartott forgalomképtelen immateriális javak</t>
  </si>
  <si>
    <t>04.</t>
  </si>
  <si>
    <t xml:space="preserve">       1.1.2. 0-ig leírt forgalomképtelen immateriális javak</t>
  </si>
  <si>
    <t>05.</t>
  </si>
  <si>
    <t>1.2. Korlátozottan forgalomkép. immat. javak  (07+08)</t>
  </si>
  <si>
    <t>06.</t>
  </si>
  <si>
    <t xml:space="preserve">       1.2.1. Értékkel nyilvántartott korlátozottan forgalomkép. immateriális javak</t>
  </si>
  <si>
    <t>07.</t>
  </si>
  <si>
    <t xml:space="preserve">       1.2.2. 0-ig leírt korlátozottan forgalomképes immateriális javak</t>
  </si>
  <si>
    <t>08.</t>
  </si>
  <si>
    <t>09.</t>
  </si>
  <si>
    <t>3. Immateriális javakra adott előlegek</t>
  </si>
  <si>
    <t>4. 0-ig leírt immateriális javak</t>
  </si>
  <si>
    <t>5. Immateriális javak értékhelyesbítése</t>
  </si>
  <si>
    <t>II. Tárgyi eszközök   (16+86+106+125)</t>
  </si>
  <si>
    <t>II/1. Ingatlanok és kapcsolódó vagyoni értékű jogok   (17+73+84+85)</t>
  </si>
  <si>
    <t>1. Törzsvagyon   (18+38)</t>
  </si>
  <si>
    <t>1.1. Forgalomképtelen ingatl. és kapcs.vagyoni értékű jogok (5-től 11-ig)
       (19+22+25+28+31+34+37)</t>
  </si>
  <si>
    <t>1.1.1.Út, híd, járda, alul-és felüljárók   (20+21)</t>
  </si>
  <si>
    <t>1.1.1.1.  Értékkel nyilvántartott út, híd járda, alul- és felüljárók</t>
  </si>
  <si>
    <t>1.1.1.2.  0-ig leírt út, híd járda, alul- és felüljárók</t>
  </si>
  <si>
    <t>1.1.2. Közforgalmú repülőtér   (23+24)</t>
  </si>
  <si>
    <t>1.1.2.1.  Értékkel nyilvántartott közforgalmi repülőtér</t>
  </si>
  <si>
    <t>1.1.2.2.  0-ig leírt közforgalmi repülőtér</t>
  </si>
  <si>
    <t>1.1.3. Parkok, játszóterek   (26+27)</t>
  </si>
  <si>
    <t>1.1.3.1.  Értékkel nyilvántartott parkok, játszóterek</t>
  </si>
  <si>
    <t>1.1.3.2.  0-ig leírt parkok, játszóterek</t>
  </si>
  <si>
    <t>1.1.4. Folyók, vízfolyások, természetes és mestersége tavak   (29+30)</t>
  </si>
  <si>
    <t>1.1.1.1.  Értékkel nyilvántartott folyók, vízfolyások, term. és mest. tavak</t>
  </si>
  <si>
    <t>1.1.1.2.  0-ig leírt folyók, vízfolyások, term. és mest. tavak</t>
  </si>
  <si>
    <t>1.1.5. Árvízvédelmi töltések, belvízcsatornák    (32+33)</t>
  </si>
  <si>
    <t>1.1.5.1.  Értékkel nyilvántartott árvízvédelmi töltések, belvízcsatornák</t>
  </si>
  <si>
    <t>1.1.5.2.  0-ig leírt árvízvédelmi töltések, belvízcsatornák</t>
  </si>
  <si>
    <t>1.1.6. Egyéb ingatlanok    (35+36)</t>
  </si>
  <si>
    <t>34.</t>
  </si>
  <si>
    <t>1.1.6.1.  Értékkel nyilvántartott egyéb ingatlanok</t>
  </si>
  <si>
    <t>35.</t>
  </si>
  <si>
    <t>1.1.6.2.  0-ig leírt egyéb ingatlanok</t>
  </si>
  <si>
    <t>36.</t>
  </si>
  <si>
    <t>1.1.7. Folyamatban lévő ingatlan beruházás, felújítás</t>
  </si>
  <si>
    <t>37.</t>
  </si>
  <si>
    <t>1.2. Korl. forgalomk. ingatl. és kapcs. vagyoni érétkű jogok (13-tól 23-ig)  
        (39+42+45+48+51+54+57+60+63+66+69+72)</t>
  </si>
  <si>
    <t>38.</t>
  </si>
  <si>
    <t>1.2.1.   Vízellátás közművei   (40+41)</t>
  </si>
  <si>
    <t>39.</t>
  </si>
  <si>
    <t>1.2.1.1.  Értékkel nyilvántartott vízellátás közművei</t>
  </si>
  <si>
    <t>40.</t>
  </si>
  <si>
    <t>1.2.1.2.  0-ig leírt vízellátás közművei</t>
  </si>
  <si>
    <t>41.</t>
  </si>
  <si>
    <t>1.2.2.   Szennyvíz és csapadékvíz elvezetés közművei   (43+44)</t>
  </si>
  <si>
    <t>42.</t>
  </si>
  <si>
    <t>1.2.2.1.  Értékkel nyilvántartott szennyvíz és csapadékvíz elvezetés közm.</t>
  </si>
  <si>
    <t>43.</t>
  </si>
  <si>
    <t>1.2.2.2.  0-ig leírt szennyvíz és csapadékvíz elvezetés közm.</t>
  </si>
  <si>
    <t>44.</t>
  </si>
  <si>
    <t>1.2.3.   Távhőellátás   (46+47)</t>
  </si>
  <si>
    <t>45.</t>
  </si>
  <si>
    <t>1.2.3.1.  Értékkel nyilvántartott távhőellátás</t>
  </si>
  <si>
    <t>46.</t>
  </si>
  <si>
    <t>1.1.1.2.  0-ig leírt távhőellátás</t>
  </si>
  <si>
    <t>47.</t>
  </si>
  <si>
    <t>1.2.4.   Közművek védőterületei   (49+50)</t>
  </si>
  <si>
    <t>48.</t>
  </si>
  <si>
    <t>1.2.4.1.  Értékkel nyilvántartott közművek védőterületei</t>
  </si>
  <si>
    <t>49.</t>
  </si>
  <si>
    <t>1.2.4.2.  0-ig leírt közművek védőterületei</t>
  </si>
  <si>
    <t>50.</t>
  </si>
  <si>
    <t>1.2.5.   Intézmények ingatlanai   (52+53)</t>
  </si>
  <si>
    <t>51.</t>
  </si>
  <si>
    <t>1.2.5.1.  Értékkel nyilvántartott intézmények ingatlanai</t>
  </si>
  <si>
    <t>52.</t>
  </si>
  <si>
    <t>1.2.5.2.  0-ig leírt intézmények ingatlanai</t>
  </si>
  <si>
    <t>53.</t>
  </si>
  <si>
    <t>1.2.6.   Sportlétesítmények   (55+56)</t>
  </si>
  <si>
    <t>54.</t>
  </si>
  <si>
    <t>1.2.6.1.  Értékkel nyilvántartott sportlétesítmények</t>
  </si>
  <si>
    <t>55.</t>
  </si>
  <si>
    <t>1.2.6.2.  0-ig leírt nyilvántartott sportlétesítmények</t>
  </si>
  <si>
    <t>56.</t>
  </si>
  <si>
    <t>1.2.7.   Állat-és növénykert   (58+59)</t>
  </si>
  <si>
    <t>57.</t>
  </si>
  <si>
    <t>1.2.7.1.  Értékkel nyilvántartott állat- és növénykert</t>
  </si>
  <si>
    <t>58.</t>
  </si>
  <si>
    <t>1.2.7.2.  0-ig leírt állat- és növénykert</t>
  </si>
  <si>
    <t>59.</t>
  </si>
  <si>
    <t>1.2.8.   Középületek és hozzájuk tartozó földek   (61+62)</t>
  </si>
  <si>
    <t>60.</t>
  </si>
  <si>
    <t>1.1.8.1.  Értékkel nyilvántartott középületek és hozzájuk tartozó földt.</t>
  </si>
  <si>
    <t>61.</t>
  </si>
  <si>
    <t>1.1.8.2.  0-ig leírt középületek és hozzájuk tartozó földterületek</t>
  </si>
  <si>
    <t>62.</t>
  </si>
  <si>
    <t>1.2.9.   Műemlékek   (64+65)</t>
  </si>
  <si>
    <t>63.</t>
  </si>
  <si>
    <t>1.2.9.1.  Értékkel nyilvántartott műemlékek</t>
  </si>
  <si>
    <t>64.</t>
  </si>
  <si>
    <t>1.2.9.2.  0-ig leírt műemlékek</t>
  </si>
  <si>
    <t>65.</t>
  </si>
  <si>
    <t>1.2.10. Védett természeti területek   (67+68)</t>
  </si>
  <si>
    <t>66.</t>
  </si>
  <si>
    <t>1.2.10.1.  Értékkel nyilvántartott védett természeti területek</t>
  </si>
  <si>
    <t>67.</t>
  </si>
  <si>
    <t>1.2.10.2.  0-ig leírt védett természeti területek</t>
  </si>
  <si>
    <t>68.</t>
  </si>
  <si>
    <t>1.2.11. Egyéb ingatlanok   (70+71)</t>
  </si>
  <si>
    <t>69.</t>
  </si>
  <si>
    <t>1.2.11.1.  Értékkel nyilvántartott egyéb ingatlanok</t>
  </si>
  <si>
    <t>70.</t>
  </si>
  <si>
    <t>1.2.11.2.  0-ig leírt egyéb ingatlanok</t>
  </si>
  <si>
    <t>71.</t>
  </si>
  <si>
    <t>1.2.12. Folyamatban lévő ingatlan beruházás</t>
  </si>
  <si>
    <t>72.</t>
  </si>
  <si>
    <t>73.</t>
  </si>
  <si>
    <t>2.1.1. Telkek, zártkerti- és külterületi földterületek   (75+76)</t>
  </si>
  <si>
    <t>74.</t>
  </si>
  <si>
    <t>2.1.1.1.  Értékkel nyilvántartott telkek, zártkerti- és külterületi földter.</t>
  </si>
  <si>
    <t>75.</t>
  </si>
  <si>
    <t>2.1.1.2.  0-ig leírt telkek, zártkerti- és külterületi földter.</t>
  </si>
  <si>
    <t>76.</t>
  </si>
  <si>
    <t>2.1.2. Épületek   (78+79)</t>
  </si>
  <si>
    <t>77.</t>
  </si>
  <si>
    <t>2.1.2.1.  Értékkel nyilvántartott épületek</t>
  </si>
  <si>
    <t>78.</t>
  </si>
  <si>
    <t>2.1.2.2.  0-ig leírt épületek</t>
  </si>
  <si>
    <t>79.</t>
  </si>
  <si>
    <t>2.1.3. Egyéb ingatlanok   (81+82)</t>
  </si>
  <si>
    <t>80.</t>
  </si>
  <si>
    <t>2.1.3.1.  Értékkel nyilvántartott egyéb ingatlanok</t>
  </si>
  <si>
    <t>81.</t>
  </si>
  <si>
    <t>2.1.3.2.  0-ig leírt egyéb ingatlanok</t>
  </si>
  <si>
    <t>82.</t>
  </si>
  <si>
    <t>83.</t>
  </si>
  <si>
    <t xml:space="preserve"> 3.  Ingatlanok beruházására adott előlegek</t>
  </si>
  <si>
    <t>84.</t>
  </si>
  <si>
    <t xml:space="preserve"> 5. Ingatlanok és kapcs. vagyoni értékű jogok értékhelyesbítése, visszaírása</t>
  </si>
  <si>
    <t>85.</t>
  </si>
  <si>
    <t>II/2. Gépek berendezések és felszerelések   (87+98+103+104+105)</t>
  </si>
  <si>
    <t>86.</t>
  </si>
  <si>
    <t>1. Törzsvagyon  (88+93)</t>
  </si>
  <si>
    <t>87.</t>
  </si>
  <si>
    <t>1.1. Forgalomképtelen gépek,berendezések és felszerelések  (89+92)</t>
  </si>
  <si>
    <t>88.</t>
  </si>
  <si>
    <t>1.1.1. Forgalomképtelen gépek, berendezések és felszerelések állománya  (90+91)</t>
  </si>
  <si>
    <t>89.</t>
  </si>
  <si>
    <t>1.1.1.1.  Értékkel nyilvántartott forgalomképt. gép, berendezés és felszerelés</t>
  </si>
  <si>
    <t>90.</t>
  </si>
  <si>
    <t>1.1.1.2.  0-ig leírt forgalomképt. gép, berendezés és felszerelés</t>
  </si>
  <si>
    <t>91.</t>
  </si>
  <si>
    <t>1.1.2. Folyamatban lévő forgalomképtelen  gép, berendezés beruházás</t>
  </si>
  <si>
    <t>92.</t>
  </si>
  <si>
    <t>1.2. Korlátozottan forgalomképes gépek, berendezések és felszerelések  (94+97)</t>
  </si>
  <si>
    <t>93.</t>
  </si>
  <si>
    <t>1.2.1. Korlátozottan forgalomképes gépek, berend. és felszerelések állománya  (95+96)</t>
  </si>
  <si>
    <t>94.</t>
  </si>
  <si>
    <t>1.2.1.1.  Értékkel nyilvántartott korl. forgalomk.. gép, berendezés és felsz.</t>
  </si>
  <si>
    <t>95.</t>
  </si>
  <si>
    <t>1.2.1.2.  0-ig leírt korl. forgalomkép. gép, berendezés és felszerelés</t>
  </si>
  <si>
    <t>96.</t>
  </si>
  <si>
    <t>1.2.2. Folyamatban lévő korlátozottan forgalomk.  gép, berendezés beruházás</t>
  </si>
  <si>
    <t>97.</t>
  </si>
  <si>
    <t>98.</t>
  </si>
  <si>
    <t>99.</t>
  </si>
  <si>
    <t>100.</t>
  </si>
  <si>
    <t>101.</t>
  </si>
  <si>
    <t>102.</t>
  </si>
  <si>
    <t xml:space="preserve"> 3.  Kisértékű (új) tárgyi eszközök raktári állománya</t>
  </si>
  <si>
    <t>103.</t>
  </si>
  <si>
    <t xml:space="preserve"> 4.  Gépek, berendezések és felszerelések beruházására adott előlegek</t>
  </si>
  <si>
    <t>104.</t>
  </si>
  <si>
    <t xml:space="preserve"> 5. Gépek, berendezések és felszerelések értékhelyesbítése, visszaírása</t>
  </si>
  <si>
    <t>105.</t>
  </si>
  <si>
    <t>II/2. Járművek   (107+118+123+124)</t>
  </si>
  <si>
    <t>106.</t>
  </si>
  <si>
    <t>1. Törzsvagyon   (108+113)</t>
  </si>
  <si>
    <t>107.</t>
  </si>
  <si>
    <t>1.1. Forgalomképtelen járművek   (109+112)</t>
  </si>
  <si>
    <t>108.</t>
  </si>
  <si>
    <t>1.1.1. Forgalomképtelen járművek állománya   (110+111)</t>
  </si>
  <si>
    <t>109.</t>
  </si>
  <si>
    <t>1.1.1.1.  Értékkel nyilvántartott forgalomképtelen járművek</t>
  </si>
  <si>
    <t>110.</t>
  </si>
  <si>
    <t>1.1.1.2.  0-ig leírt forgalomképtelen járművek</t>
  </si>
  <si>
    <t>111.</t>
  </si>
  <si>
    <t>1.1.2. Folyamatban lévő forgalomképtelen  járművek beruházása</t>
  </si>
  <si>
    <t>112.</t>
  </si>
  <si>
    <t>1.2. Korlátozottan forgalomképes járművek  (114+117)</t>
  </si>
  <si>
    <t>113.</t>
  </si>
  <si>
    <t>1.2.1. Korlátozottan forgalomképtelen járművek állománya  (115+116)</t>
  </si>
  <si>
    <t>114.</t>
  </si>
  <si>
    <t>1.2.1.1.  Értékkel nyilvántartott korlátozottan forgalomképes járművek</t>
  </si>
  <si>
    <t>115.</t>
  </si>
  <si>
    <t>1.2.1.2.  0-ig leírt korlátozottan forgalomképes járművek</t>
  </si>
  <si>
    <t>116.</t>
  </si>
  <si>
    <t>1.1.2. Folyamatban lévő korlátozottan forgalomképes  járművek beruházása</t>
  </si>
  <si>
    <t>117.</t>
  </si>
  <si>
    <t>118.</t>
  </si>
  <si>
    <t>119.</t>
  </si>
  <si>
    <t>120.</t>
  </si>
  <si>
    <t>121.</t>
  </si>
  <si>
    <t>122.</t>
  </si>
  <si>
    <t xml:space="preserve"> 3.  Járművek beruházására adott előlegek</t>
  </si>
  <si>
    <t>123.</t>
  </si>
  <si>
    <t xml:space="preserve"> 4. Járművek értékhelyesbítése, visszaírása</t>
  </si>
  <si>
    <t>124.</t>
  </si>
  <si>
    <t>II/3. Tenyészállatok   (126+131+132)</t>
  </si>
  <si>
    <t>125.</t>
  </si>
  <si>
    <t>126.</t>
  </si>
  <si>
    <t>127.</t>
  </si>
  <si>
    <t>128.</t>
  </si>
  <si>
    <t>129.</t>
  </si>
  <si>
    <t>130.</t>
  </si>
  <si>
    <t xml:space="preserve"> 2.  Tenyészállatok beruházására adott előlegek</t>
  </si>
  <si>
    <t>131.</t>
  </si>
  <si>
    <t xml:space="preserve"> 3. Tenyészállatok értékhelyesbítése, visszaírása</t>
  </si>
  <si>
    <t>132.</t>
  </si>
  <si>
    <t>133.</t>
  </si>
  <si>
    <t>III/1. Egyéb tartós részesedés  (135+137+138+143)</t>
  </si>
  <si>
    <t>134.</t>
  </si>
  <si>
    <t>1. Törzsvagyon (egyéb tartós részesedés)  (136)</t>
  </si>
  <si>
    <t>135.</t>
  </si>
  <si>
    <t>1.1. Korlátozottan forgalomképes egyéb tartós részesedés</t>
  </si>
  <si>
    <t>136.</t>
  </si>
  <si>
    <t>137.</t>
  </si>
  <si>
    <t>138.</t>
  </si>
  <si>
    <t>3.1. Tartós hitelviszonyt megtestesítő értékpapír</t>
  </si>
  <si>
    <t>139.</t>
  </si>
  <si>
    <t>3.2. Tartósan adott kölcsön</t>
  </si>
  <si>
    <t>140.</t>
  </si>
  <si>
    <t>3.3. Hosszú lejáratú bankbetétek</t>
  </si>
  <si>
    <t>141.</t>
  </si>
  <si>
    <t>3.4. Egyéb hosszú lejáratú követelések</t>
  </si>
  <si>
    <t>142.</t>
  </si>
  <si>
    <t>4. Befektetett pénzügyi eszközök értékhelyesbítése</t>
  </si>
  <si>
    <t>143.</t>
  </si>
  <si>
    <t>IV. Üzemelt., kezelésre átadott, koncesszióba adott, vagyonkezelésbe vett eszk.</t>
  </si>
  <si>
    <t>144.</t>
  </si>
  <si>
    <t>1. Törzsvagyon (üzemeltetésre kezelésre átadott, koncesszióba adott, vagyonk. vett eszk.)
     (146+153+160)</t>
  </si>
  <si>
    <t>145.</t>
  </si>
  <si>
    <t>1.1. Törzsvagyon (üzemeltetésre átadott épület, építmény)   (147+150)</t>
  </si>
  <si>
    <t>146.</t>
  </si>
  <si>
    <t>1.1.1. Forgalomképtelen  üzemelt, konc. adott, vagyonk. vett épület építmény (148+149)</t>
  </si>
  <si>
    <t>147.</t>
  </si>
  <si>
    <t>1.1.1.1.  Értékkel nyilvántartott forgalomképt. üzem.adott épület, építmény</t>
  </si>
  <si>
    <t>148.</t>
  </si>
  <si>
    <t>1.1.1.2.  0-ig leírt forgalomképt. üzem.adott épület, építmény</t>
  </si>
  <si>
    <t>149.</t>
  </si>
  <si>
    <t>1.1.2. Korl. Forgalomk.  üzemelt, konc. adott, vagyonk. vett épület építmény (151+152)</t>
  </si>
  <si>
    <t>150.</t>
  </si>
  <si>
    <t>1.1.2.1.  Értékkel nyilvántartott kor. forgalomk. üzem.adott épület, építmény</t>
  </si>
  <si>
    <t>151.</t>
  </si>
  <si>
    <t>152.</t>
  </si>
  <si>
    <t>1.2. Törzsvagyon (üzemeltetésre átadott gépek, berendezések, felszerelések) (154+157)</t>
  </si>
  <si>
    <t>153.</t>
  </si>
  <si>
    <t>1.2.1. Forgalomképtelen  üzemelt, konc. adott, vagyonk. vett gép, ber., felsz. (155+156)</t>
  </si>
  <si>
    <t>154.</t>
  </si>
  <si>
    <t>1.2.1.1.  Értékkel nyilvántartott forgalomképt. üzem. adott gép,ber., felsz.</t>
  </si>
  <si>
    <t>155.</t>
  </si>
  <si>
    <t>1.2.1.2.  0-ig leírt kor. forgalomk. üzem.adott gép, berendezés, felszerelés</t>
  </si>
  <si>
    <t>156.</t>
  </si>
  <si>
    <t>1.2.2. Korl. forgalomk.  üzemelt, konc. adott, vagyonk. vett gép, ber., felsz. (158+159)</t>
  </si>
  <si>
    <t>157.</t>
  </si>
  <si>
    <t>1.2.2.1.  Értékkel nyilvántartott korl.forgalomk. üzem. adott gép, ber., felsz.</t>
  </si>
  <si>
    <t>158.</t>
  </si>
  <si>
    <t>1.2.2.2.  0-ig leírt korl. forgalomk. üzem.adott gép, ber., felsz.</t>
  </si>
  <si>
    <t>159.</t>
  </si>
  <si>
    <t>1.3. Törzsvagyon (üzemeltetésre átadott járművek)  (161)</t>
  </si>
  <si>
    <t>160.</t>
  </si>
  <si>
    <t>1.3.1. Korl. forgalomk.  üzemelt, konc. adott, vagyonk. vett járművek  (162+163)</t>
  </si>
  <si>
    <t>161.</t>
  </si>
  <si>
    <t>13.1.1.  Értékkel nyilvántartott korl.forgalomk. üzem. adott járművek</t>
  </si>
  <si>
    <t>162.</t>
  </si>
  <si>
    <t>1.3.1.2.  0-ig leírt korl. forgalomk. üzem.adott járművek</t>
  </si>
  <si>
    <t>163.</t>
  </si>
  <si>
    <t>164.</t>
  </si>
  <si>
    <t>165.</t>
  </si>
  <si>
    <t>166.</t>
  </si>
  <si>
    <t>167.</t>
  </si>
  <si>
    <t>168.</t>
  </si>
  <si>
    <t>2.2.1.  Értékkel nyilvántartott forgalomképt. üzem. adott gép,ber., felsz.</t>
  </si>
  <si>
    <t>169.</t>
  </si>
  <si>
    <t>2.2.2.  0-ig leírt kor. forgalomk. üzem.adott gép, berendezés, felszerelés</t>
  </si>
  <si>
    <t>170.</t>
  </si>
  <si>
    <t>171.</t>
  </si>
  <si>
    <t>172.</t>
  </si>
  <si>
    <t>173.</t>
  </si>
  <si>
    <t>174.</t>
  </si>
  <si>
    <t>175.</t>
  </si>
  <si>
    <t>176.</t>
  </si>
  <si>
    <t>A) BEFEKTETETT ESZKÖZÖK ÖSSZESEN  (1+15+133+144)</t>
  </si>
  <si>
    <t>177.</t>
  </si>
  <si>
    <t xml:space="preserve"> I. Készletek   (179+187+197)</t>
  </si>
  <si>
    <t>178.</t>
  </si>
  <si>
    <t>1. Vásárolt anyagok (180+..+186)</t>
  </si>
  <si>
    <t>179.</t>
  </si>
  <si>
    <t>1.1. Élelmiszerek</t>
  </si>
  <si>
    <t>180.</t>
  </si>
  <si>
    <t>1.2. Gyógyszerek, vegyszerek</t>
  </si>
  <si>
    <t>181.</t>
  </si>
  <si>
    <t>1.3. Irodaszerek, nyomtatványok</t>
  </si>
  <si>
    <t>182.</t>
  </si>
  <si>
    <t>1.4. Tüzelőanyagok</t>
  </si>
  <si>
    <t>183.</t>
  </si>
  <si>
    <t>1.5. Hajtó és kenőanyagok</t>
  </si>
  <si>
    <t>184.</t>
  </si>
  <si>
    <t>1.6. Szakmai anyagok</t>
  </si>
  <si>
    <t>185.</t>
  </si>
  <si>
    <t>1.7. Munkaruha, védőruha, formaruha, egyenruha</t>
  </si>
  <si>
    <t>186.</t>
  </si>
  <si>
    <t>2. Egyéb készletek  (188+..+192)</t>
  </si>
  <si>
    <t>187.</t>
  </si>
  <si>
    <t>2.1. Áruk</t>
  </si>
  <si>
    <t>188.</t>
  </si>
  <si>
    <t>2.2. Betétdíjas göngyölegek</t>
  </si>
  <si>
    <t>189.</t>
  </si>
  <si>
    <t>2.3. Közvetített szolgáltatások</t>
  </si>
  <si>
    <t>190.</t>
  </si>
  <si>
    <t>2.4. Követelés fejében átvett eszközök, készletek</t>
  </si>
  <si>
    <t>191.</t>
  </si>
  <si>
    <t>2.5. Értékesítési céllal átsorolt eszközök   (193+..+196)</t>
  </si>
  <si>
    <t>192.</t>
  </si>
  <si>
    <t>2.5.1. Épületek építmények</t>
  </si>
  <si>
    <t>193.</t>
  </si>
  <si>
    <t>2.5.2. Gépek, berendezések és felszerelések</t>
  </si>
  <si>
    <t>194.</t>
  </si>
  <si>
    <t>2.5.3. Járművek</t>
  </si>
  <si>
    <t>195.</t>
  </si>
  <si>
    <t>2.5.4. Tenyészállatok</t>
  </si>
  <si>
    <t>196.</t>
  </si>
  <si>
    <t>3. Saját termelésű készletek   (198+..+200)</t>
  </si>
  <si>
    <t>197.</t>
  </si>
  <si>
    <t>3.1. Késztermékek</t>
  </si>
  <si>
    <t>198.</t>
  </si>
  <si>
    <t>3.2. Növendék-, hízó- és egyéb állatok</t>
  </si>
  <si>
    <t>199.</t>
  </si>
  <si>
    <t>3.3. Befejezetlen termelés, félkész termékek</t>
  </si>
  <si>
    <t>200.</t>
  </si>
  <si>
    <t xml:space="preserve"> II. Követelések  (202+203+208+221+222+223)</t>
  </si>
  <si>
    <t>201.</t>
  </si>
  <si>
    <t>1. Követelések áruszállításból, szolgáltatásból (vevők)</t>
  </si>
  <si>
    <t>202.</t>
  </si>
  <si>
    <t>2. Adósok  (204+..+207)</t>
  </si>
  <si>
    <t>203.</t>
  </si>
  <si>
    <t>2.1. Helyi adóból hátralék</t>
  </si>
  <si>
    <t>204.</t>
  </si>
  <si>
    <t>2.2. Lakbér, bérleti díj hátralék</t>
  </si>
  <si>
    <t>205.</t>
  </si>
  <si>
    <t>2.3. Térítési díj hátralék</t>
  </si>
  <si>
    <t>206.</t>
  </si>
  <si>
    <t xml:space="preserve">   </t>
  </si>
  <si>
    <t>2.4. Térítési díj hátralék</t>
  </si>
  <si>
    <t>207.</t>
  </si>
  <si>
    <t>3. Rövid lejáratú kölcsönök   (209+215)</t>
  </si>
  <si>
    <t>208.</t>
  </si>
  <si>
    <t>3.1. Működési célú rövid lejáratú kölcsönök  (210+..+214)</t>
  </si>
  <si>
    <t>209.</t>
  </si>
  <si>
    <t>3.1.1. Önkormányzati költségvetési szervnek nyújtott kölcsön</t>
  </si>
  <si>
    <t>210.</t>
  </si>
  <si>
    <t>3.1.2. Központi költségvetési szervnek nyújtott kölcsön</t>
  </si>
  <si>
    <t>211.</t>
  </si>
  <si>
    <t>3.1.3. Lakosságnak nyújtott kölcsön</t>
  </si>
  <si>
    <t>212.</t>
  </si>
  <si>
    <t>3.1.4. Non-profit szervezeteknek nyújtott kölcsön</t>
  </si>
  <si>
    <t>213.</t>
  </si>
  <si>
    <t>3.1.5. Vállalkozásoknak  nyújtott kölcsön</t>
  </si>
  <si>
    <t>214.</t>
  </si>
  <si>
    <t>3.2. Felhalmozási célú rövid lejáratú kölcsönök  (216+..+220)</t>
  </si>
  <si>
    <t>215.</t>
  </si>
  <si>
    <t>3.2.1. Önkormányzati költségvetési szervnek nyújtott kölcsön</t>
  </si>
  <si>
    <t>216.</t>
  </si>
  <si>
    <t>3.2.2. Központi költségvetési szervnek nyújtott kölcsön</t>
  </si>
  <si>
    <t>217.</t>
  </si>
  <si>
    <t>3.2.3. Lakosságnak nyújtott kölcsön</t>
  </si>
  <si>
    <t>218.</t>
  </si>
  <si>
    <t>3.2.4. Non-profit szervezeteknek nyújtott kölcsön</t>
  </si>
  <si>
    <t>219.</t>
  </si>
  <si>
    <t>3.2.5. Vállalkozásoknak  nyújtott kölcsön</t>
  </si>
  <si>
    <t>220.</t>
  </si>
  <si>
    <t>4. Váltókövetelések</t>
  </si>
  <si>
    <t>221.</t>
  </si>
  <si>
    <t>5. Munkavállalókkal szembeni követelések</t>
  </si>
  <si>
    <t>222.</t>
  </si>
  <si>
    <t>6. Egyéb követelések   (224+225)</t>
  </si>
  <si>
    <t>223.</t>
  </si>
  <si>
    <t>6.1. Támogatási program előlege</t>
  </si>
  <si>
    <t>224.</t>
  </si>
  <si>
    <t>6.2. Szabálytalan kifizetés miatti követelés</t>
  </si>
  <si>
    <t>225.</t>
  </si>
  <si>
    <t>6.3. Garancia- és kezességvállalásból származó követelések</t>
  </si>
  <si>
    <t>226.</t>
  </si>
  <si>
    <t>6.4. Egyéb különféle követelések</t>
  </si>
  <si>
    <t>227.</t>
  </si>
  <si>
    <t xml:space="preserve"> III. Értékpapírok  (229+..+233)</t>
  </si>
  <si>
    <t>228.</t>
  </si>
  <si>
    <t>1. Kárpótlási jegyek</t>
  </si>
  <si>
    <t>229.</t>
  </si>
  <si>
    <t>2. Kincstárjegyek</t>
  </si>
  <si>
    <t>230.</t>
  </si>
  <si>
    <t>3. Kötvények</t>
  </si>
  <si>
    <t>231.</t>
  </si>
  <si>
    <t>4. Egyéb értékpapírok</t>
  </si>
  <si>
    <t>232.</t>
  </si>
  <si>
    <t>5. Egyéb részesedések</t>
  </si>
  <si>
    <t>233.</t>
  </si>
  <si>
    <t xml:space="preserve"> IV. Pénzeszközök  (235+242+251)</t>
  </si>
  <si>
    <t>234.</t>
  </si>
  <si>
    <t>1. Pénztárak csekkek, betétkönyvek  (236+239+240+241)</t>
  </si>
  <si>
    <t>235.</t>
  </si>
  <si>
    <t>1.1. Pénztárak (237+238)</t>
  </si>
  <si>
    <t>236.</t>
  </si>
  <si>
    <t>1.1.1. Forint pénztár</t>
  </si>
  <si>
    <t>237.</t>
  </si>
  <si>
    <t>1.1.2. Valutapénztár</t>
  </si>
  <si>
    <t>238.</t>
  </si>
  <si>
    <t>1.2. Költségvetési betétkönyvek</t>
  </si>
  <si>
    <t>239.</t>
  </si>
  <si>
    <t>1.3. Elektronikus pénzeszközök</t>
  </si>
  <si>
    <t>240.</t>
  </si>
  <si>
    <t>1.4. Csekkek</t>
  </si>
  <si>
    <t>241.</t>
  </si>
  <si>
    <t>2. Költségvetési bankszámlák  (243+..+250)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</si>
  <si>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</si>
  <si>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</si>
  <si>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</si>
  <si>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</si>
  <si>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</si>
  <si>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</si>
  <si>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</si>
  <si>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</si>
  <si>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</si>
  <si>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3. Idegen pénzeszközök  (252+..+259)</t>
  </si>
  <si>
    <t>251.</t>
  </si>
  <si>
    <t>3.1. Közműtársulati lebonyolítási számla</t>
  </si>
  <si>
    <t>252.</t>
  </si>
  <si>
    <t>3.2. Társadalmi összefogással megvalósuló közműfejlesztési lebonyolítási számla</t>
  </si>
  <si>
    <t>253.</t>
  </si>
  <si>
    <t>3.3. Közműtársulati lebonyolítási számla</t>
  </si>
  <si>
    <t>254.</t>
  </si>
  <si>
    <t>3.4. Értékesítendő lakások építési lebonyolítási számla</t>
  </si>
  <si>
    <t>255.</t>
  </si>
  <si>
    <t>3.5. Értékesített  lakások bevételének elszámolása</t>
  </si>
  <si>
    <t>256.</t>
  </si>
  <si>
    <t>3.6. Előcsatlakozási Alapokkal kapcsolatos lebonyolítási számla</t>
  </si>
  <si>
    <t>257.</t>
  </si>
  <si>
    <t>3.7. Strukturális Alapok és Kohéziós Alap támogatási program  lebonyolítási számla</t>
  </si>
  <si>
    <t>258.</t>
  </si>
  <si>
    <t>3.8. Egyéb idegen bevételek számla</t>
  </si>
  <si>
    <t>259.</t>
  </si>
  <si>
    <t xml:space="preserve"> V. Egyéb aktív pénzügyi elszámolások </t>
  </si>
  <si>
    <t>260.</t>
  </si>
  <si>
    <t>B) FORGÓESZKÖZÖK ÖSSZESEN  (178+201+228+234+260)</t>
  </si>
  <si>
    <t>261.</t>
  </si>
  <si>
    <t>ESZKÖZÖK ÖSSZESEN  (177+261)</t>
  </si>
  <si>
    <t>262.</t>
  </si>
  <si>
    <t>VAGYONKIMUTATÁS
a könyvviteli mérlegben értékkel szereplő forrásokról</t>
  </si>
  <si>
    <t>FORRÁSOK</t>
  </si>
  <si>
    <t>állományi 
érték</t>
  </si>
  <si>
    <t>1</t>
  </si>
  <si>
    <t>2</t>
  </si>
  <si>
    <t>3</t>
  </si>
  <si>
    <t xml:space="preserve">1. Tartós tőke </t>
  </si>
  <si>
    <t xml:space="preserve">2. Tőkeváltozások </t>
  </si>
  <si>
    <t>3. Értékesítési tartalék</t>
  </si>
  <si>
    <t xml:space="preserve"> D) SAJÁT TŐKE ÖSSZESEN (01+02+03)</t>
  </si>
  <si>
    <t>1. Következő évben felhasználható pénzmaradvány (06+07)</t>
  </si>
  <si>
    <t xml:space="preserve"> 1.1. Tárgyévi költségvetési tartalék (pénzmaradvány) </t>
  </si>
  <si>
    <t xml:space="preserve"> 1.2. Előző év(ek) költségvetési tartalékai (pénzmaradvány)</t>
  </si>
  <si>
    <t>2. Következő évben felhasználható vállakozási eredmény (09+10)</t>
  </si>
  <si>
    <t xml:space="preserve"> 2.1. Tárgyévi vállalkozási eredmény</t>
  </si>
  <si>
    <t xml:space="preserve"> 2.2. Előző év(ek) vállalkozási eredménye</t>
  </si>
  <si>
    <t>E) TARTALÉKOK ÖSSZESEN (05+08)</t>
  </si>
  <si>
    <t xml:space="preserve"> I. Hosszú lejáratú kötelezettségek összesen (13+14+15+16)</t>
  </si>
  <si>
    <t>1. Hosszú lejáratra kapott kölcsönök</t>
  </si>
  <si>
    <t>2. Tartozás (fejlesztési célú) kötvénykibocsátásból</t>
  </si>
  <si>
    <t>3. Beruházási és fejlesztési hitelek</t>
  </si>
  <si>
    <t xml:space="preserve">4. Egyéb hosszú lejáratú kötelezettségek </t>
  </si>
  <si>
    <t xml:space="preserve"> II. Rövid lejáratú kötelezettségek összesen (18+19+20+21)</t>
  </si>
  <si>
    <t>1. Rövid lejáratú kölcsönök</t>
  </si>
  <si>
    <t>2. Rövid lejáratú hitelek</t>
  </si>
  <si>
    <t>3. Kötelezettségek áruszállításból és szolgáltatásból (szállítók)</t>
  </si>
  <si>
    <t>4. Egyéb rövid lejáratú kötelezettségek (22+23+24+25)</t>
  </si>
  <si>
    <t>4.1. helyi adókból származó túlfizetés</t>
  </si>
  <si>
    <t>4.2. közműdíjak túlfizetése miatti kötelezettség</t>
  </si>
  <si>
    <t>4.3. lakbér túlfizetés</t>
  </si>
  <si>
    <t>4.4. egyéb</t>
  </si>
  <si>
    <t xml:space="preserve">III. Egyéb passzív pénzügyi elszámolások </t>
  </si>
  <si>
    <t>F) KÖTELEZETTSÉGEK ÖSSZESEN (12+17+26)</t>
  </si>
  <si>
    <t>FORRÁSOK ÖSSZESEN  (04+11+27)</t>
  </si>
  <si>
    <t>Mennyiség
(db)</t>
  </si>
  <si>
    <t>Értéke
(E Ft)</t>
  </si>
  <si>
    <t>Képzőművészeti alkotások</t>
  </si>
  <si>
    <t>Régészeti leletek</t>
  </si>
  <si>
    <t>Képek</t>
  </si>
  <si>
    <t>Szobrok</t>
  </si>
  <si>
    <t>Egyéb képzőművészeti alkotások</t>
  </si>
  <si>
    <t>Gyűjtemények</t>
  </si>
  <si>
    <t>Kulturális javak</t>
  </si>
  <si>
    <t>Egyéb eszközök</t>
  </si>
  <si>
    <t>Kötelezettségvállalás megnevezése</t>
  </si>
  <si>
    <t>Kezességvállalás</t>
  </si>
  <si>
    <t>Garanciavállalás</t>
  </si>
  <si>
    <t>Szerződésből eredő kötelezettség</t>
  </si>
  <si>
    <t>Függő kötelezettségek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</si>
  <si>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</si>
  <si>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</si>
  <si>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</si>
  <si>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</si>
  <si>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</si>
  <si>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</si>
  <si>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 xml:space="preserve">VAGYONKIMUTATÁS
a könyvviteli mérlegben értékkel szereplő eszközökről
2012. </t>
  </si>
  <si>
    <t>2012. év</t>
  </si>
  <si>
    <t xml:space="preserve">VAGYONKIMUTATÁS
az érték nélkül nyilvántartott  eszközökről
2012. </t>
  </si>
  <si>
    <t>VAGYONKIMUTATÁS
a mérlegben nem szereplő kötelezettségekről
2012.</t>
  </si>
  <si>
    <r>
      <t>Pénzkészlet 2012. január 1-jén
e</t>
    </r>
    <r>
      <rPr>
        <i/>
        <sz val="10"/>
        <rFont val="Times New Roman CE"/>
        <family val="0"/>
      </rPr>
      <t>bből:</t>
    </r>
  </si>
  <si>
    <r>
      <t>Záró pénzkészlet 2012. december 31-én
e</t>
    </r>
    <r>
      <rPr>
        <i/>
        <sz val="10"/>
        <rFont val="Times New Roman CE"/>
        <family val="0"/>
      </rPr>
      <t>bből:</t>
    </r>
  </si>
  <si>
    <t>Költségvetési bevételek+Maradvány+Finanszírozási bevételek: (10+11+12)</t>
  </si>
  <si>
    <t>Függő, átfutó, kiegyenlítő bevételek:</t>
  </si>
  <si>
    <t>Függő, átfutó, kiegyenlítő bevételek</t>
  </si>
  <si>
    <t>Költségvetési bevételek+Maradvány+Finanszírozási bevételek (10+11+12)</t>
  </si>
  <si>
    <t>BEVÉTELEK ÖSSZESEN: (13+14)</t>
  </si>
  <si>
    <t>Költségvetési kiadások + Felhalmozási kiadások (5+6)</t>
  </si>
  <si>
    <t>Függő, átfutó, kiegyenlítő kiadások:</t>
  </si>
  <si>
    <t>KIADÁSOK ÖSSZESEN: (7+8)</t>
  </si>
  <si>
    <t>A KÖLTSÉGVETÉS ÖSSZEVONT TÁRGYÉVI EGYENLEGE</t>
  </si>
  <si>
    <t>A költségvetés összevont tárgyévi hiánya, többlete (Bevételek összesen 15. sor - Kiadások összesen 9. sor) (+/-)</t>
  </si>
  <si>
    <t>Költségvetési bevételek+Maradvány+ Finanszírozási bevételek: (13+14+15+25)</t>
  </si>
  <si>
    <t>BEVÉTELEK ÖSSZESEN (26+27)</t>
  </si>
  <si>
    <t>Költségvetési kiadások + Finanszírozási kiadások: (13+25)</t>
  </si>
  <si>
    <t>KIADÁSOK ÖSSZESEN (26+27)</t>
  </si>
  <si>
    <t>Tárgyévi hiány:</t>
  </si>
  <si>
    <t>Tárgyévi többlet:</t>
  </si>
  <si>
    <t>Finanszírozási célú bevételek (13+…+21)</t>
  </si>
  <si>
    <t>Finanszírozási célú kiadások (12+...+21)</t>
  </si>
  <si>
    <t>Költségvetési bevételek + Maradvány + Finanszírozási bevételek (11+12+22)</t>
  </si>
  <si>
    <t>Bevételek összesen: (23+24)</t>
  </si>
  <si>
    <t>Költségvetési kiadások + Finanszírozási kiadások (11+22)</t>
  </si>
  <si>
    <t>Kiadások összesen: (23+24)</t>
  </si>
  <si>
    <t xml:space="preserve">2.2. melléklet a ………../2013. (……….) önkormányzati rendelethez     </t>
  </si>
  <si>
    <t xml:space="preserve">2.1. melléklet a ………../2013. (……….) önkormányzati rendelethez     </t>
  </si>
  <si>
    <t>KIADÁSOK ÖSSZESEN: (8+9)</t>
  </si>
  <si>
    <t>Költségvetési + Finanszírozási kiadások:(6+7)</t>
  </si>
  <si>
    <t>VIII. Függő, átfutó, kiegyenlítő bevételek</t>
  </si>
  <si>
    <t>BEVÉTELEK ÖSSZESEN (1+2+3+4+5+6+7+8)</t>
  </si>
  <si>
    <t>IV. Függő, átfutó, kiegyenlítő kiadások</t>
  </si>
  <si>
    <t>VII. Függő, átfutó, kiegyenlítő bevételek</t>
  </si>
  <si>
    <t>8. melléklet a ……/2013. (….) önkormányzati rendelethez</t>
  </si>
  <si>
    <t>2.3</t>
  </si>
  <si>
    <t>9. melléklet a ……/2013. (….) önkormányzati rendelethez</t>
  </si>
  <si>
    <t>10. melléklet a ……/2013. (….) önkormányzati rendelethez</t>
  </si>
  <si>
    <t>2.1. Költségvetési elszámolási számla</t>
  </si>
  <si>
    <t>2.2. Adóbeszedéssel kapcsolatos számlál</t>
  </si>
  <si>
    <t>2.3. Költségvetési elszámolási számla</t>
  </si>
  <si>
    <t>2.4. Lakásépítés és vásárlás munkáltatói támogatás számla</t>
  </si>
  <si>
    <t>2.5. Részben önálló költségvetési szervek bankszámlái</t>
  </si>
  <si>
    <t>2.6. Kihelyezett költségvetési elszámolásai számla</t>
  </si>
  <si>
    <t>2.7. Önkormányzati kincstári finanszírozási elszámolási számla</t>
  </si>
  <si>
    <t>2.8. Deviza(betét) számla</t>
  </si>
  <si>
    <t xml:space="preserve">                                  8. sz. tájékoztató tábla a ……./2013.(………)  önkormányzati rendelethez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</si>
  <si>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</si>
  <si>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</si>
  <si>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</si>
  <si>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</si>
  <si>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</si>
  <si>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9. tájékoztató tábla a ……/2013. (……) önkormányzati rendelethez</t>
  </si>
  <si>
    <t>Költségvetési kiadások + Finanszírozási kiadások (5+6)</t>
  </si>
  <si>
    <t xml:space="preserve">       2.1.1. Értékkel nyilvántartott üzleti immateriális javak</t>
  </si>
  <si>
    <t xml:space="preserve">       2.1.2. 0-ig leírt üzleti immateriális javak</t>
  </si>
  <si>
    <t xml:space="preserve">  2.Üzleti ingatlanok   (74+77+80+83)</t>
  </si>
  <si>
    <t>2.1.4. Folyamatban lévő üzleti ingatlan beruházás</t>
  </si>
  <si>
    <t>2. Üzleti gépek, berendezések és felszerelések  (99+102)</t>
  </si>
  <si>
    <t>2.1. Üzleti gépek, berendezések és felszerelések állománya  (100+101)</t>
  </si>
  <si>
    <t>2.1.1.  Értékkel nyilvántartott üzleti gép, berendezés és felszerelés</t>
  </si>
  <si>
    <t>2.1.2.  0-ig leírt üzleti gép, berendezés és felszerelés</t>
  </si>
  <si>
    <t>2.2. Folyamatban lévő üzleti  gép, berendezés beruházása</t>
  </si>
  <si>
    <t>2. Üzleti járművek   (119+122)</t>
  </si>
  <si>
    <t>2.1. Üzleti járművek állománya  (120+121)</t>
  </si>
  <si>
    <t>2.1.1.1.  Értékkel nyilvántartott üzleti járművek</t>
  </si>
  <si>
    <t>2.1.1.2.  0-ig leírt üzleti járművek</t>
  </si>
  <si>
    <t>2.2. Folyamatban lévő üzleti  járművek beruházása</t>
  </si>
  <si>
    <t>1. Üzleti tenyészállatok   (127+130)</t>
  </si>
  <si>
    <t>1.1. Üzleti tenyészállatok állománya  (128+129)</t>
  </si>
  <si>
    <t>1.1.1.  Értékkel nyilvántartott üzleti tenyészállatok</t>
  </si>
  <si>
    <t>1.1.2.  0-ig leírt üzleti tenyészállatok</t>
  </si>
  <si>
    <t>1.2. Folyamatban lévő üzleti  tenyészállatok beruházása</t>
  </si>
  <si>
    <t>2. Üzleti egyéb tartós részesedés</t>
  </si>
  <si>
    <t>3. Egyéb üzleti pénzügyi befektetések  (139+…+142)</t>
  </si>
  <si>
    <t>2. Üzleti  üzemeltetésre átadott, konc. adott, vagyonkezelésbe vett eszközök               (165+168+171+174)</t>
  </si>
  <si>
    <t>2.1. Üzleti (üzemelt. kezelésre  konc. adott, vagyonk. vett épület, építmény) (166+167)</t>
  </si>
  <si>
    <t>2.1.1.  Értékkel nyilvántartott üzleti üzem.adott épület, építmény</t>
  </si>
  <si>
    <t>2.1.2.  0-ig leírt üzleti üzem.adott épület, építmény</t>
  </si>
  <si>
    <t>2.2. Üzleti  üzemelt, konc. adott, vagyonk. vett gép, ber., felsz. (169+170)</t>
  </si>
  <si>
    <t>2.3. Üzleti  üzemelt, konc. adott, vagyonk. vett járművek  (172+173)</t>
  </si>
  <si>
    <t>2.3.1.  Értékkel nyilvántartott üzleti üzem. adott járművek</t>
  </si>
  <si>
    <t>2.3.2.  0-ig leírt üzleti. üzem.adott járművek</t>
  </si>
  <si>
    <t>2.4. Üzleti  üzemelt, konc. adott, vagyonk. vett tenyészállatok  (175+176)</t>
  </si>
  <si>
    <t>2.4.1.  Értékkel nyilvántartott üzleti üzem. adott tenyészállatok</t>
  </si>
  <si>
    <t>2.4.2.  0-ig leírt üzleti üzem.adott tenyészállatok</t>
  </si>
  <si>
    <t>2. Üzleti immateriális javak     (10+11)</t>
  </si>
  <si>
    <t>I. Önkormányzatok működési bevételei (2+3)</t>
  </si>
  <si>
    <t>Kölcsön törlesztése, adott kölcsön(PIK)</t>
  </si>
  <si>
    <t>Hosszú lejáratú hitelek törlesztése(Falugondnoki autó)</t>
  </si>
  <si>
    <t>Rövid lejáratú hitelek törlesztése(Falumúzeum)</t>
  </si>
  <si>
    <t xml:space="preserve">   - Működési célú pénzmaradvány átadás(Német Nemzetiségi Önk-nak)</t>
  </si>
  <si>
    <t xml:space="preserve"> - Felhalmozási célú kamatkiadások(Falugondnoki autó)</t>
  </si>
  <si>
    <t>Intézményi beruházási kiadások(sétány)</t>
  </si>
  <si>
    <t>Felújítások(Falumúzeum)</t>
  </si>
  <si>
    <t>Önkormányzatot megillető vagyoni értékű jog értékesítése, hasznosítása(bolt bérlet</t>
  </si>
  <si>
    <t>ÖNHIKI</t>
  </si>
  <si>
    <t>Bírságok, díjak, pótlékok(pótlék,talajterhelési díj)</t>
  </si>
  <si>
    <t>Kapott kölcsön, nyújtott kölcsön visszatérülése(PIK)</t>
  </si>
  <si>
    <t>Nyújtott szolgáltatások ellenértéke(bolt gáz)</t>
  </si>
  <si>
    <t>Egyéb működési célú bevétel(kötbér, kártérítés)</t>
  </si>
  <si>
    <t>Központi kv-i szervtől kapott működési célú támogatásértékű bevétel</t>
  </si>
  <si>
    <t>Pula Község Önkormányzata</t>
  </si>
  <si>
    <t xml:space="preserve">   Intézményi működési bevételek</t>
  </si>
  <si>
    <t>EUtámogatás</t>
  </si>
  <si>
    <t>MVH támogatás</t>
  </si>
  <si>
    <t xml:space="preserve"> - Felhalmozási célú pénzeszközátadás államháztartáson kívülre(Viziközmű csatorna)</t>
  </si>
  <si>
    <t>MVH támogatás(falumúzeum, sétány)</t>
  </si>
  <si>
    <t>2011-2012</t>
  </si>
  <si>
    <t>Falumúzeum felújítás</t>
  </si>
  <si>
    <t xml:space="preserve"> Önkormányzatok elszámolási technikai szakfeladat       </t>
  </si>
  <si>
    <t>Támogatásértékű mük.bevétel kp-i költségvetési szervtől</t>
  </si>
  <si>
    <t>Szennyvízgyűjtése tisztítása</t>
  </si>
  <si>
    <t>Egyéb működési célú kiadások(Pénzeszköz átadás Tótvázsony Csat.Al.)</t>
  </si>
  <si>
    <t>Egyéb fejlesztési célú kiadások(Beruházási célú pénzeszk.átad Tótvázsony Viziközmű)</t>
  </si>
  <si>
    <t>5. melléklet a ……/2013. (….) önkormányzati rendelethez</t>
  </si>
  <si>
    <t>6.1. melléklet a ……/2013. (….) önkormányzati rendelethez</t>
  </si>
  <si>
    <t>6.2. melléklet a ……/2013. (….) önkormányzati rendelethez</t>
  </si>
  <si>
    <t>Önkormányzatok igazgatási tevékenysége</t>
  </si>
  <si>
    <t>6.3. melléklet a ……/2013. (….) önkormányzati rendelethez</t>
  </si>
  <si>
    <t>Egyéb működési célú kiadások(Pulai Róm Kat.egyház és körjegyzőség tám.)</t>
  </si>
  <si>
    <t>Közvilágítás</t>
  </si>
  <si>
    <t>6.4. melléklet a ……/2013. (….) önkormányzati rendelethez</t>
  </si>
  <si>
    <t>Város- és Községgazdálkodás</t>
  </si>
  <si>
    <t>6.5. melléklet a ……/2013. (….) önkormányzati rendelethez</t>
  </si>
  <si>
    <t>6.6. melléklet a ……/2013. (….) önkormányzati rendelethez</t>
  </si>
  <si>
    <t>Óvodai nevelés intézmény támogatás</t>
  </si>
  <si>
    <t>Támogatásértékű működési kiadás (óvoda fin.)</t>
  </si>
  <si>
    <t>6.7. melléklet a ……/2013. (….) önkormányzati rendelethez</t>
  </si>
  <si>
    <t>Általános iskolai nevelés intézmény támogatás</t>
  </si>
  <si>
    <t>Támogatásértékű működési kiadás (általános iskola fin.)</t>
  </si>
  <si>
    <t>6.8. melléklet a ……/2013. (….) önkormányzati rendelethez</t>
  </si>
  <si>
    <t>Háziorvosi alap és ügyeleti ellátás támogatás</t>
  </si>
  <si>
    <t>Támogatásértékű működési kiadás (ügyelet.)</t>
  </si>
  <si>
    <t>Működési célú pénzszköz átadás(Cordial BT tám)</t>
  </si>
  <si>
    <t>6.9. melléklet a ……/2013. (….) önkormányzati rendelethez</t>
  </si>
  <si>
    <t>Szociális ellátások FHT,lakásfennt.tám,ápolási díj,gyvt,átmeneti, temetési segély,közgyógyellátás,</t>
  </si>
  <si>
    <t>Társadalom, szocpol, egyéb juttatás</t>
  </si>
  <si>
    <t>Fogorvosi alapellátás támogatás</t>
  </si>
  <si>
    <t>Működési célú pénzszköz átadás</t>
  </si>
  <si>
    <t xml:space="preserve">Támogatásértékű működési kiadás </t>
  </si>
  <si>
    <t>6.10. melléklet a ……/2013. (….) önkormányzati rendelethez</t>
  </si>
  <si>
    <t>Családsegítés támogatás</t>
  </si>
  <si>
    <t>6.11. melléklet a ……/2013. (….) önkormányzati rendelethez</t>
  </si>
  <si>
    <t>6.12. melléklet a ……/2013. (….) önkormányzati rendelethez</t>
  </si>
  <si>
    <t>Egyéb működési célú kiadások(Falugondnokok Egyesület tám)</t>
  </si>
  <si>
    <t>Egyéb fejlesztési célú kiadások((falugondnoki autó hiteltörlesztés)</t>
  </si>
  <si>
    <t>6.13. melléklet a ……/2013. (….) önkormányzati rendelethez</t>
  </si>
  <si>
    <t>Civil szervezetek támogatás</t>
  </si>
  <si>
    <t>Falugondnoki szolgálat</t>
  </si>
  <si>
    <t>Működési célú pénzeszközátadás kiadás (PIK)</t>
  </si>
  <si>
    <t>6.14. melléklet a ……/2013. (….) önkormányzati rendelethez</t>
  </si>
  <si>
    <t>Közfoglalkoztatás</t>
  </si>
  <si>
    <t>6.15. melléklet a ……/2013. (….) önkormányzati rendelethez</t>
  </si>
  <si>
    <t>Támogatásértékű működési kiadás(Mehyei Könyvtár)</t>
  </si>
  <si>
    <t>6.16. melléklet a ……/2013. (….) önkormányzati rendelethez</t>
  </si>
  <si>
    <t>Könyvtári szolgáltatások</t>
  </si>
  <si>
    <t>Közművelődési int. Közösségi színterek működtetése</t>
  </si>
  <si>
    <t>6.17. melléklet a ……/2013. (….) önkormányzati rendelethez</t>
  </si>
  <si>
    <t>Köztemető fenntartás</t>
  </si>
  <si>
    <t>Nem lekóingatlan bérbeadás üzemeltetés</t>
  </si>
  <si>
    <t>6.18. melléklet a ……/2013. (….) önkormányzati rendelethez</t>
  </si>
  <si>
    <t>III. Felhalmozási célú egyéb bevételek(bérleti díj)</t>
  </si>
  <si>
    <t>Továbbszámlázott szolgáltatások ellenértéke</t>
  </si>
  <si>
    <t>MVH bevételek</t>
  </si>
  <si>
    <t>Egyéb saját működési bevétel</t>
  </si>
  <si>
    <t>IV. Kölcsön(PIK)</t>
  </si>
  <si>
    <t>III. Kölcsön(PIK)</t>
  </si>
  <si>
    <t>PULA KÖZSÉG ÖNKORMÁNYZATA
EGYSZERŰSÍTETT MÉRLEG</t>
  </si>
  <si>
    <t>PULA KÖZSÉG ÖNKORMÁNYZATA</t>
  </si>
  <si>
    <t>Felújítás és beruházás</t>
  </si>
  <si>
    <t>Rövid lejáratú hitel törlesztés (falumúzeum)</t>
  </si>
  <si>
    <t>Hosszú lej.hitel törl.(Falugondnoki autó)</t>
  </si>
  <si>
    <t>Tótvázsony Csatornázásáért Alapítvány műk.tám.</t>
  </si>
  <si>
    <t>Viziközmű társulati hitel és kamata pénzeszközátadás</t>
  </si>
  <si>
    <t>Kötelezettségek áruszállításból</t>
  </si>
  <si>
    <t>Helyi adó túlfizetés miatti köt.</t>
  </si>
  <si>
    <t>Gyermekétkeztetés étkeztetés rezsi</t>
  </si>
  <si>
    <t>Közös Intézmények támogatása</t>
  </si>
  <si>
    <t>Központi Orvosi ügyelet támogatása</t>
  </si>
  <si>
    <t>Megyei Könyvtár támogatása</t>
  </si>
  <si>
    <t>Kistérségi támogatás</t>
  </si>
  <si>
    <t>Egyéb támogatás egyház</t>
  </si>
  <si>
    <t>Tótvázsony Csat.Al. Támogatás</t>
  </si>
  <si>
    <t>PIK támogatása</t>
  </si>
  <si>
    <t>műk.int.finanszírozás</t>
  </si>
  <si>
    <t>Módosítás (EFt)</t>
  </si>
  <si>
    <t>működési</t>
  </si>
  <si>
    <t>Falugondnokok Egyesülete</t>
  </si>
  <si>
    <t>Cordial Bt. Támogatása</t>
  </si>
  <si>
    <t>Tótv.és T.ViziközműT. Támogatás</t>
  </si>
  <si>
    <t>felhalmozási csatorna</t>
  </si>
  <si>
    <t>Támogatásértékű kiadás ÁHT-n belülre</t>
  </si>
  <si>
    <t>Pénzeszközátadás ÁHT-n kivülre</t>
  </si>
  <si>
    <t>Pénzmaradvány átadás Német Nemzetiségi önk-nak</t>
  </si>
  <si>
    <t>pm. Átadás</t>
  </si>
  <si>
    <t>Társadalom és szocpol.juttatások</t>
  </si>
  <si>
    <t>FHT</t>
  </si>
  <si>
    <t>Lakásfenntartási támogatás</t>
  </si>
  <si>
    <t>Ápolási díj</t>
  </si>
  <si>
    <t>Átmeneti segély</t>
  </si>
  <si>
    <t>Temetési segély</t>
  </si>
  <si>
    <t>21.sorból Bursa Hungarica ösztöndíj</t>
  </si>
  <si>
    <t>21.sorból Arany  János ösztöndíj</t>
  </si>
  <si>
    <t>21.sorból állandó lakosok hulladékszáll.</t>
  </si>
  <si>
    <t>21.sorból beiskolázási támogatás</t>
  </si>
  <si>
    <t>21.sorból közlekedési támogatás</t>
  </si>
  <si>
    <t>21.sorból óvodások szállítása</t>
  </si>
  <si>
    <t>21.sorból születési támogatás</t>
  </si>
  <si>
    <t>Közgyógyellátás</t>
  </si>
  <si>
    <t>Rsz.gyvt</t>
  </si>
  <si>
    <t>GYVT Erzsébet utalvány</t>
  </si>
  <si>
    <t>Egyéb önk.által megállapított tám.</t>
  </si>
  <si>
    <t>BAKONYKARSZT Zrt.</t>
  </si>
  <si>
    <t>25%alatti</t>
  </si>
  <si>
    <t>Pula Község Önkormányzata tulajdonában álló gazdálkodó szervezetek működéséből származó 
kötelezettségek és részesedések alakulása a 2012. évben</t>
  </si>
  <si>
    <t>Felhalmozási célú kamat</t>
  </si>
  <si>
    <t>Felhalmozási célú pénzeszköz átvétel</t>
  </si>
  <si>
    <t>Felhalmozási kamatbevétel</t>
  </si>
  <si>
    <t>Előző évi ktgvetés kiegészítés</t>
  </si>
  <si>
    <t xml:space="preserve"> - Hitel kamat</t>
  </si>
  <si>
    <t>Falumúzeum és Sétány kialakítás</t>
  </si>
  <si>
    <t>Finanszírozási műveletek</t>
  </si>
  <si>
    <t>7.1.sz.melléklet a……./2013…(….)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</si>
</sst>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#,##0.0"/>
    <numFmt numFmtId="169" formatCode="00"/>
    <numFmt numFmtId="170" formatCode="#,###\ _F_t;\-#,###\ _F_t"/>
    <numFmt numFmtId="171" formatCode="#,###__;\-\ #,###__"/>
    <numFmt numFmtId="172" formatCode="#,###__"/>
    <numFmt numFmtId="173" formatCode="#,###__;\-#,###__"/>
  </numFmts>
  <fonts count="102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color indexed="10"/>
      <name val="Times New Roman CE"/>
      <family val="0"/>
    </font>
    <font>
      <b/>
      <sz val="14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8"/>
      <color indexed="10"/>
      <name val="Times New Roman"/>
      <family val="1"/>
    </font>
    <font>
      <b/>
      <i/>
      <sz val="12"/>
      <name val="Times New Roman CE"/>
      <family val="1"/>
    </font>
    <font>
      <sz val="10"/>
      <color indexed="17"/>
      <name val="Times New Roman CE"/>
      <family val="0"/>
    </font>
    <font>
      <sz val="8"/>
      <color indexed="10"/>
      <name val="Times New Roman CE"/>
      <family val="0"/>
    </font>
    <font>
      <sz val="10"/>
      <name val="Arial CE"/>
      <family val="0"/>
    </font>
    <font>
      <sz val="12"/>
      <name val="Times New Roman"/>
      <family val="1"/>
    </font>
    <font>
      <b/>
      <sz val="6"/>
      <name val="Times New Roman CE"/>
      <family val="1"/>
    </font>
    <font>
      <sz val="12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0"/>
    </font>
    <font>
      <sz val="14"/>
      <name val="Times New Roman CE"/>
      <family val="1"/>
    </font>
    <font>
      <sz val="14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gray125">
        <bgColor rgb="FFE5E5E5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medium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n"/>
      <right>
        <color indexed="63"/>
      </right>
      <top>
        <color indexed="63"/>
      </top>
      <bottom style="thin"/>
    </border>
    <border diagonalUp="1" diagonalDown="1">
      <left style="thin"/>
      <right style="medium"/>
      <top>
        <color indexed="63"/>
      </top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 diagonalUp="1" diagonalDown="1">
      <left style="thin"/>
      <right style="thin"/>
      <top style="medium"/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20" borderId="1" applyNumberFormat="0" applyAlignment="0" applyProtection="0"/>
    <xf numFmtId="0" fontId="81" fillId="0" borderId="0" applyNumberFormat="0" applyFill="0" applyBorder="0" applyAlignment="0" applyProtection="0"/>
    <xf numFmtId="0" fontId="82" fillId="0" borderId="2" applyNumberFormat="0" applyFill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4" fillId="0" borderId="0" applyNumberFormat="0" applyFill="0" applyBorder="0" applyAlignment="0" applyProtection="0"/>
    <xf numFmtId="0" fontId="8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0" fillId="22" borderId="7" applyNumberFormat="0" applyFont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89" fillId="29" borderId="0" applyNumberFormat="0" applyBorder="0" applyAlignment="0" applyProtection="0"/>
    <xf numFmtId="0" fontId="90" fillId="30" borderId="8" applyNumberFormat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9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31" borderId="0" applyNumberFormat="0" applyBorder="0" applyAlignment="0" applyProtection="0"/>
    <xf numFmtId="0" fontId="95" fillId="32" borderId="0" applyNumberFormat="0" applyBorder="0" applyAlignment="0" applyProtection="0"/>
    <xf numFmtId="0" fontId="96" fillId="30" borderId="1" applyNumberFormat="0" applyAlignment="0" applyProtection="0"/>
    <xf numFmtId="9" fontId="0" fillId="0" borderId="0" applyFont="0" applyFill="0" applyBorder="0" applyAlignment="0" applyProtection="0"/>
  </cellStyleXfs>
  <cellXfs count="1213">
    <xf numFmtId="0" fontId="0" fillId="0" borderId="0" xfId="0" applyAlignment="1">
      <alignment/>
    </xf>
    <xf numFmtId="164" fontId="6" fillId="0" borderId="0" xfId="59" applyNumberFormat="1" applyFont="1" applyFill="1" applyBorder="1" applyAlignment="1" applyProtection="1">
      <alignment vertical="center" wrapText="1"/>
      <protection/>
    </xf>
    <xf numFmtId="0" fontId="0" fillId="0" borderId="0" xfId="59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164" fontId="17" fillId="0" borderId="12" xfId="59" applyNumberFormat="1" applyFont="1" applyFill="1" applyBorder="1" applyAlignment="1" applyProtection="1">
      <alignment vertical="center" wrapText="1"/>
      <protection locked="0"/>
    </xf>
    <xf numFmtId="0" fontId="17" fillId="0" borderId="13" xfId="59" applyFont="1" applyFill="1" applyBorder="1" applyAlignment="1" applyProtection="1">
      <alignment horizontal="left" vertical="center" wrapText="1" indent="1"/>
      <protection/>
    </xf>
    <xf numFmtId="164" fontId="17" fillId="0" borderId="14" xfId="59" applyNumberFormat="1" applyFont="1" applyFill="1" applyBorder="1" applyAlignment="1" applyProtection="1">
      <alignment vertical="center" wrapText="1"/>
      <protection locked="0"/>
    </xf>
    <xf numFmtId="0" fontId="17" fillId="0" borderId="0" xfId="59" applyFont="1" applyFill="1" applyAlignment="1" applyProtection="1">
      <alignment horizontal="left" indent="1"/>
      <protection/>
    </xf>
    <xf numFmtId="164" fontId="17" fillId="0" borderId="15" xfId="59" applyNumberFormat="1" applyFont="1" applyFill="1" applyBorder="1" applyAlignment="1" applyProtection="1">
      <alignment vertical="center" wrapText="1"/>
      <protection locked="0"/>
    </xf>
    <xf numFmtId="0" fontId="17" fillId="0" borderId="16" xfId="59" applyFont="1" applyFill="1" applyBorder="1" applyAlignment="1" applyProtection="1">
      <alignment horizontal="left" vertical="center" wrapText="1" indent="1"/>
      <protection/>
    </xf>
    <xf numFmtId="164" fontId="17" fillId="0" borderId="17" xfId="59" applyNumberFormat="1" applyFont="1" applyFill="1" applyBorder="1" applyAlignment="1" applyProtection="1">
      <alignment vertical="center" wrapText="1"/>
      <protection locked="0"/>
    </xf>
    <xf numFmtId="0" fontId="17" fillId="0" borderId="18" xfId="59" applyFont="1" applyFill="1" applyBorder="1" applyAlignment="1" applyProtection="1">
      <alignment horizontal="left" vertical="center" wrapText="1" indent="1"/>
      <protection/>
    </xf>
    <xf numFmtId="49" fontId="17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2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3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4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5" xfId="59" applyNumberFormat="1" applyFont="1" applyFill="1" applyBorder="1" applyAlignment="1" applyProtection="1">
      <alignment horizontal="left" vertical="center" wrapText="1" indent="1"/>
      <protection/>
    </xf>
    <xf numFmtId="164" fontId="17" fillId="0" borderId="26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27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12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28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14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15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17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26" xfId="59" applyNumberFormat="1" applyFont="1" applyFill="1" applyBorder="1" applyAlignment="1" applyProtection="1">
      <alignment vertical="center" wrapText="1"/>
      <protection locked="0"/>
    </xf>
    <xf numFmtId="0" fontId="15" fillId="0" borderId="29" xfId="59" applyFont="1" applyFill="1" applyBorder="1" applyAlignment="1" applyProtection="1">
      <alignment horizontal="left" vertical="center" wrapText="1" indent="1"/>
      <protection/>
    </xf>
    <xf numFmtId="0" fontId="15" fillId="0" borderId="30" xfId="59" applyFont="1" applyFill="1" applyBorder="1" applyAlignment="1" applyProtection="1">
      <alignment horizontal="left" vertical="center" wrapText="1" indent="1"/>
      <protection/>
    </xf>
    <xf numFmtId="164" fontId="15" fillId="0" borderId="31" xfId="59" applyNumberFormat="1" applyFont="1" applyFill="1" applyBorder="1" applyAlignment="1" applyProtection="1">
      <alignment horizontal="right" vertical="center" wrapText="1"/>
      <protection locked="0"/>
    </xf>
    <xf numFmtId="0" fontId="15" fillId="0" borderId="3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2"/>
      <protection/>
    </xf>
    <xf numFmtId="164" fontId="17" fillId="0" borderId="12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164" fontId="17" fillId="0" borderId="14" xfId="0" applyNumberFormat="1" applyFont="1" applyFill="1" applyBorder="1" applyAlignment="1" applyProtection="1">
      <alignment vertical="center" wrapText="1"/>
      <protection locked="0"/>
    </xf>
    <xf numFmtId="164" fontId="17" fillId="0" borderId="13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8" xfId="0" applyNumberFormat="1" applyFont="1" applyFill="1" applyBorder="1" applyAlignment="1" applyProtection="1">
      <alignment vertical="center" wrapText="1"/>
      <protection locked="0"/>
    </xf>
    <xf numFmtId="0" fontId="15" fillId="0" borderId="30" xfId="59" applyFont="1" applyFill="1" applyBorder="1" applyAlignment="1" applyProtection="1">
      <alignment vertical="center" wrapText="1"/>
      <protection/>
    </xf>
    <xf numFmtId="0" fontId="15" fillId="0" borderId="29" xfId="59" applyFont="1" applyFill="1" applyBorder="1" applyAlignment="1" applyProtection="1">
      <alignment horizontal="center" vertical="center" wrapText="1"/>
      <protection/>
    </xf>
    <xf numFmtId="0" fontId="15" fillId="0" borderId="31" xfId="59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>
      <alignment horizontal="center" vertical="center" wrapText="1"/>
    </xf>
    <xf numFmtId="164" fontId="17" fillId="0" borderId="12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27" xfId="59" applyNumberFormat="1" applyFont="1" applyFill="1" applyBorder="1" applyAlignment="1" applyProtection="1">
      <alignment horizontal="right" vertical="center" wrapText="1"/>
      <protection locked="0"/>
    </xf>
    <xf numFmtId="164" fontId="6" fillId="0" borderId="0" xfId="59" applyNumberFormat="1" applyFont="1" applyFill="1" applyBorder="1" applyAlignment="1" applyProtection="1">
      <alignment horizontal="centerContinuous" vertical="center"/>
      <protection/>
    </xf>
    <xf numFmtId="0" fontId="2" fillId="0" borderId="0" xfId="59" applyFill="1">
      <alignment/>
      <protection/>
    </xf>
    <xf numFmtId="0" fontId="17" fillId="0" borderId="0" xfId="59" applyFont="1" applyFill="1">
      <alignment/>
      <protection/>
    </xf>
    <xf numFmtId="164" fontId="15" fillId="0" borderId="33" xfId="59" applyNumberFormat="1" applyFont="1" applyFill="1" applyBorder="1" applyAlignment="1" applyProtection="1">
      <alignment horizontal="right" vertical="center" wrapText="1"/>
      <protection/>
    </xf>
    <xf numFmtId="164" fontId="15" fillId="0" borderId="31" xfId="59" applyNumberFormat="1" applyFont="1" applyFill="1" applyBorder="1" applyAlignment="1" applyProtection="1">
      <alignment horizontal="right" vertical="center" wrapText="1"/>
      <protection/>
    </xf>
    <xf numFmtId="0" fontId="20" fillId="0" borderId="0" xfId="59" applyFont="1" applyFill="1">
      <alignment/>
      <protection/>
    </xf>
    <xf numFmtId="164" fontId="19" fillId="0" borderId="31" xfId="59" applyNumberFormat="1" applyFont="1" applyFill="1" applyBorder="1" applyAlignment="1" applyProtection="1">
      <alignment horizontal="right" vertical="center" wrapText="1"/>
      <protection/>
    </xf>
    <xf numFmtId="164" fontId="15" fillId="0" borderId="33" xfId="59" applyNumberFormat="1" applyFont="1" applyFill="1" applyBorder="1" applyAlignment="1" applyProtection="1">
      <alignment vertical="center" wrapText="1"/>
      <protection/>
    </xf>
    <xf numFmtId="164" fontId="15" fillId="0" borderId="31" xfId="59" applyNumberFormat="1" applyFont="1" applyFill="1" applyBorder="1" applyAlignment="1" applyProtection="1">
      <alignment vertical="center" wrapText="1"/>
      <protection/>
    </xf>
    <xf numFmtId="164" fontId="6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31" xfId="59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64" fontId="15" fillId="0" borderId="21" xfId="0" applyNumberFormat="1" applyFont="1" applyFill="1" applyBorder="1" applyAlignment="1" applyProtection="1">
      <alignment horizontal="center" vertical="center" wrapText="1"/>
      <protection/>
    </xf>
    <xf numFmtId="164" fontId="15" fillId="0" borderId="35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2" xfId="0" applyNumberFormat="1" applyFont="1" applyFill="1" applyBorder="1" applyAlignment="1" applyProtection="1">
      <alignment vertical="center" wrapText="1"/>
      <protection/>
    </xf>
    <xf numFmtId="164" fontId="0" fillId="0" borderId="19" xfId="0" applyNumberFormat="1" applyFill="1" applyBorder="1" applyAlignment="1" applyProtection="1">
      <alignment horizontal="center" vertical="center" wrapText="1"/>
      <protection locked="0"/>
    </xf>
    <xf numFmtId="164" fontId="17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" fontId="17" fillId="0" borderId="18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7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7" fillId="0" borderId="15" xfId="59" applyNumberFormat="1" applyFont="1" applyFill="1" applyBorder="1" applyAlignment="1" applyProtection="1">
      <alignment horizontal="right" vertical="center" wrapText="1"/>
      <protection locked="0"/>
    </xf>
    <xf numFmtId="164" fontId="15" fillId="33" borderId="30" xfId="0" applyNumberFormat="1" applyFont="1" applyFill="1" applyBorder="1" applyAlignment="1" applyProtection="1">
      <alignment vertical="center" wrapText="1"/>
      <protection/>
    </xf>
    <xf numFmtId="3" fontId="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29" xfId="59" applyNumberFormat="1" applyFont="1" applyFill="1" applyBorder="1" applyAlignment="1" applyProtection="1">
      <alignment horizontal="left" vertical="center" wrapText="1" indent="1"/>
      <protection/>
    </xf>
    <xf numFmtId="0" fontId="19" fillId="0" borderId="30" xfId="59" applyFont="1" applyFill="1" applyBorder="1" applyAlignment="1" applyProtection="1">
      <alignment horizontal="left" vertical="center" wrapText="1" indent="1"/>
      <protection/>
    </xf>
    <xf numFmtId="0" fontId="15" fillId="0" borderId="30" xfId="59" applyFont="1" applyFill="1" applyBorder="1" applyAlignment="1" applyProtection="1">
      <alignment horizontal="left" vertical="center" wrapText="1" indent="1"/>
      <protection/>
    </xf>
    <xf numFmtId="0" fontId="17" fillId="0" borderId="37" xfId="59" applyFont="1" applyFill="1" applyBorder="1" applyAlignment="1" applyProtection="1">
      <alignment horizontal="left" vertical="center" wrapText="1" indent="2"/>
      <protection/>
    </xf>
    <xf numFmtId="164" fontId="17" fillId="0" borderId="27" xfId="59" applyNumberFormat="1" applyFont="1" applyFill="1" applyBorder="1" applyAlignment="1" applyProtection="1">
      <alignment vertical="center" wrapText="1"/>
      <protection locked="0"/>
    </xf>
    <xf numFmtId="0" fontId="6" fillId="0" borderId="0" xfId="59" applyFont="1" applyFill="1">
      <alignment/>
      <protection/>
    </xf>
    <xf numFmtId="164" fontId="20" fillId="0" borderId="0" xfId="0" applyNumberFormat="1" applyFont="1" applyFill="1" applyAlignment="1">
      <alignment vertical="center" wrapText="1"/>
    </xf>
    <xf numFmtId="164" fontId="15" fillId="0" borderId="0" xfId="0" applyNumberFormat="1" applyFont="1" applyFill="1" applyAlignment="1">
      <alignment horizontal="center" vertical="center" wrapText="1"/>
    </xf>
    <xf numFmtId="0" fontId="24" fillId="0" borderId="0" xfId="59" applyFont="1" applyFill="1">
      <alignment/>
      <protection/>
    </xf>
    <xf numFmtId="164" fontId="15" fillId="0" borderId="29" xfId="0" applyNumberFormat="1" applyFont="1" applyFill="1" applyBorder="1" applyAlignment="1" applyProtection="1">
      <alignment horizontal="left" vertical="center" wrapText="1" indent="1"/>
      <protection/>
    </xf>
    <xf numFmtId="3" fontId="17" fillId="0" borderId="26" xfId="59" applyNumberFormat="1" applyFont="1" applyFill="1" applyBorder="1" applyAlignment="1" applyProtection="1">
      <alignment horizontal="right" vertical="center" wrapText="1"/>
      <protection/>
    </xf>
    <xf numFmtId="3" fontId="15" fillId="0" borderId="31" xfId="59" applyNumberFormat="1" applyFont="1" applyFill="1" applyBorder="1" applyAlignment="1" applyProtection="1">
      <alignment horizontal="right"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>
      <alignment vertical="center" wrapText="1"/>
    </xf>
    <xf numFmtId="164" fontId="15" fillId="0" borderId="31" xfId="59" applyNumberFormat="1" applyFont="1" applyFill="1" applyBorder="1" applyAlignment="1" applyProtection="1">
      <alignment horizontal="right" vertical="center" wrapText="1"/>
      <protection locked="0"/>
    </xf>
    <xf numFmtId="164" fontId="15" fillId="0" borderId="38" xfId="59" applyNumberFormat="1" applyFont="1" applyFill="1" applyBorder="1" applyAlignment="1" applyProtection="1">
      <alignment horizontal="right" vertical="center" wrapText="1"/>
      <protection/>
    </xf>
    <xf numFmtId="0" fontId="0" fillId="0" borderId="39" xfId="59" applyFont="1" applyFill="1" applyBorder="1">
      <alignment/>
      <protection/>
    </xf>
    <xf numFmtId="164" fontId="17" fillId="34" borderId="26" xfId="59" applyNumberFormat="1" applyFont="1" applyFill="1" applyBorder="1" applyAlignment="1" applyProtection="1">
      <alignment horizontal="right" vertical="center" wrapText="1"/>
      <protection locked="0"/>
    </xf>
    <xf numFmtId="0" fontId="2" fillId="0" borderId="39" xfId="59" applyFill="1" applyBorder="1">
      <alignment/>
      <protection/>
    </xf>
    <xf numFmtId="164" fontId="17" fillId="0" borderId="14" xfId="0" applyNumberFormat="1" applyFont="1" applyFill="1" applyBorder="1" applyAlignment="1" applyProtection="1">
      <alignment vertical="center" wrapText="1"/>
      <protection locked="0"/>
    </xf>
    <xf numFmtId="0" fontId="5" fillId="0" borderId="40" xfId="0" applyFont="1" applyFill="1" applyBorder="1" applyAlignment="1" applyProtection="1">
      <alignment horizontal="right"/>
      <protection/>
    </xf>
    <xf numFmtId="164" fontId="16" fillId="0" borderId="40" xfId="59" applyNumberFormat="1" applyFont="1" applyFill="1" applyBorder="1" applyAlignment="1" applyProtection="1">
      <alignment horizontal="left" vertical="center"/>
      <protection/>
    </xf>
    <xf numFmtId="164" fontId="17" fillId="0" borderId="17" xfId="59" applyNumberFormat="1" applyFont="1" applyFill="1" applyBorder="1" applyAlignment="1" applyProtection="1">
      <alignment horizontal="right" vertical="center" wrapText="1"/>
      <protection locked="0"/>
    </xf>
    <xf numFmtId="164" fontId="15" fillId="0" borderId="28" xfId="59" applyNumberFormat="1" applyFont="1" applyFill="1" applyBorder="1" applyAlignment="1" applyProtection="1">
      <alignment horizontal="right" vertical="center" wrapText="1"/>
      <protection locked="0"/>
    </xf>
    <xf numFmtId="49" fontId="17" fillId="0" borderId="24" xfId="59" applyNumberFormat="1" applyFont="1" applyFill="1" applyBorder="1" applyAlignment="1" applyProtection="1">
      <alignment horizontal="left" vertical="center" wrapText="1" indent="1"/>
      <protection/>
    </xf>
    <xf numFmtId="0" fontId="17" fillId="0" borderId="16" xfId="59" applyFont="1" applyFill="1" applyBorder="1" applyAlignment="1" applyProtection="1">
      <alignment horizontal="left" vertical="center" wrapText="1" indent="1"/>
      <protection/>
    </xf>
    <xf numFmtId="49" fontId="17" fillId="0" borderId="21" xfId="59" applyNumberFormat="1" applyFont="1" applyFill="1" applyBorder="1" applyAlignment="1" applyProtection="1">
      <alignment horizontal="left" vertical="center" wrapText="1" indent="1"/>
      <protection/>
    </xf>
    <xf numFmtId="0" fontId="17" fillId="0" borderId="35" xfId="59" applyFont="1" applyFill="1" applyBorder="1" applyAlignment="1" applyProtection="1">
      <alignment horizontal="left" vertical="center" wrapText="1" indent="1"/>
      <protection/>
    </xf>
    <xf numFmtId="164" fontId="17" fillId="0" borderId="28" xfId="59" applyNumberFormat="1" applyFont="1" applyFill="1" applyBorder="1" applyAlignment="1" applyProtection="1">
      <alignment horizontal="right" vertical="center" wrapText="1"/>
      <protection locked="0"/>
    </xf>
    <xf numFmtId="0" fontId="17" fillId="0" borderId="11" xfId="59" applyFont="1" applyFill="1" applyBorder="1" applyAlignment="1" applyProtection="1">
      <alignment horizontal="left" indent="6"/>
      <protection/>
    </xf>
    <xf numFmtId="0" fontId="17" fillId="0" borderId="11" xfId="59" applyFont="1" applyFill="1" applyBorder="1" applyAlignment="1" applyProtection="1">
      <alignment horizontal="left" vertical="center" wrapText="1" indent="6"/>
      <protection/>
    </xf>
    <xf numFmtId="0" fontId="17" fillId="0" borderId="18" xfId="59" applyFont="1" applyFill="1" applyBorder="1" applyAlignment="1" applyProtection="1">
      <alignment horizontal="left" vertical="center" wrapText="1" indent="6"/>
      <protection/>
    </xf>
    <xf numFmtId="0" fontId="17" fillId="0" borderId="11" xfId="59" applyFont="1" applyFill="1" applyBorder="1" applyAlignment="1" applyProtection="1">
      <alignment horizontal="left" indent="5"/>
      <protection/>
    </xf>
    <xf numFmtId="3" fontId="17" fillId="0" borderId="27" xfId="59" applyNumberFormat="1" applyFont="1" applyFill="1" applyBorder="1" applyAlignment="1" applyProtection="1">
      <alignment horizontal="right" vertical="center" wrapText="1"/>
      <protection/>
    </xf>
    <xf numFmtId="3" fontId="17" fillId="0" borderId="15" xfId="59" applyNumberFormat="1" applyFont="1" applyFill="1" applyBorder="1" applyAlignment="1" applyProtection="1">
      <alignment horizontal="right" vertical="center" wrapText="1"/>
      <protection/>
    </xf>
    <xf numFmtId="3" fontId="17" fillId="0" borderId="17" xfId="59" applyNumberFormat="1" applyFont="1" applyFill="1" applyBorder="1" applyAlignment="1" applyProtection="1">
      <alignment horizontal="right" vertical="center" wrapText="1"/>
      <protection/>
    </xf>
    <xf numFmtId="0" fontId="17" fillId="0" borderId="37" xfId="59" applyFont="1" applyFill="1" applyBorder="1" applyAlignment="1" applyProtection="1">
      <alignment horizontal="left" indent="5"/>
      <protection/>
    </xf>
    <xf numFmtId="0" fontId="33" fillId="0" borderId="0" xfId="0" applyFont="1" applyAlignment="1">
      <alignment/>
    </xf>
    <xf numFmtId="3" fontId="17" fillId="0" borderId="12" xfId="59" applyNumberFormat="1" applyFont="1" applyFill="1" applyBorder="1" applyAlignment="1" applyProtection="1">
      <alignment horizontal="right" vertical="center" wrapText="1"/>
      <protection/>
    </xf>
    <xf numFmtId="164" fontId="8" fillId="0" borderId="0" xfId="0" applyNumberFormat="1" applyFont="1" applyFill="1" applyAlignment="1">
      <alignment textRotation="180" wrapText="1"/>
    </xf>
    <xf numFmtId="0" fontId="0" fillId="0" borderId="0" xfId="59" applyFont="1" applyFill="1" applyBorder="1">
      <alignment/>
      <protection/>
    </xf>
    <xf numFmtId="49" fontId="17" fillId="0" borderId="11" xfId="59" applyNumberFormat="1" applyFont="1" applyFill="1" applyBorder="1" applyAlignment="1" applyProtection="1">
      <alignment horizontal="left" vertical="center" wrapText="1" indent="1"/>
      <protection/>
    </xf>
    <xf numFmtId="164" fontId="17" fillId="0" borderId="12" xfId="59" applyNumberFormat="1" applyFont="1" applyFill="1" applyBorder="1" applyAlignment="1" applyProtection="1">
      <alignment horizontal="right" vertical="center" wrapText="1"/>
      <protection/>
    </xf>
    <xf numFmtId="164" fontId="18" fillId="0" borderId="15" xfId="59" applyNumberFormat="1" applyFont="1" applyFill="1" applyBorder="1" applyAlignment="1" applyProtection="1">
      <alignment horizontal="right" vertical="center" wrapText="1"/>
      <protection/>
    </xf>
    <xf numFmtId="164" fontId="18" fillId="0" borderId="27" xfId="59" applyNumberFormat="1" applyFont="1" applyFill="1" applyBorder="1" applyAlignment="1" applyProtection="1">
      <alignment horizontal="right" vertical="center" wrapText="1"/>
      <protection/>
    </xf>
    <xf numFmtId="0" fontId="18" fillId="0" borderId="11" xfId="59" applyFont="1" applyFill="1" applyBorder="1" applyAlignment="1" applyProtection="1">
      <alignment horizontal="left" vertical="center" wrapText="1" indent="1"/>
      <protection/>
    </xf>
    <xf numFmtId="49" fontId="17" fillId="0" borderId="13" xfId="59" applyNumberFormat="1" applyFont="1" applyFill="1" applyBorder="1" applyAlignment="1" applyProtection="1">
      <alignment horizontal="left" vertical="center" wrapText="1" inden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 locked="0"/>
    </xf>
    <xf numFmtId="49" fontId="17" fillId="0" borderId="16" xfId="59" applyNumberFormat="1" applyFont="1" applyFill="1" applyBorder="1" applyAlignment="1" applyProtection="1">
      <alignment horizontal="left" vertical="center" wrapText="1" indent="1"/>
      <protection/>
    </xf>
    <xf numFmtId="0" fontId="18" fillId="0" borderId="16" xfId="59" applyFont="1" applyFill="1" applyBorder="1" applyAlignment="1" applyProtection="1">
      <alignment horizontal="left" vertical="center" wrapText="1" indent="1"/>
      <protection/>
    </xf>
    <xf numFmtId="49" fontId="17" fillId="0" borderId="37" xfId="59" applyNumberFormat="1" applyFont="1" applyFill="1" applyBorder="1" applyAlignment="1" applyProtection="1">
      <alignment horizontal="left" vertical="center" wrapText="1" indent="1"/>
      <protection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49" fontId="15" fillId="0" borderId="30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41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9" applyNumberFormat="1" applyFont="1" applyFill="1" applyBorder="1" applyAlignment="1" applyProtection="1">
      <alignment horizontal="left" vertical="center" wrapText="1" indent="1"/>
      <protection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7" fillId="0" borderId="18" xfId="59" applyFont="1" applyFill="1" applyBorder="1" applyAlignment="1" applyProtection="1">
      <alignment horizontal="left" indent="6"/>
      <protection/>
    </xf>
    <xf numFmtId="0" fontId="7" fillId="0" borderId="42" xfId="59" applyFont="1" applyFill="1" applyBorder="1" applyAlignment="1" applyProtection="1">
      <alignment horizontal="center" vertical="center" wrapText="1"/>
      <protection/>
    </xf>
    <xf numFmtId="0" fontId="15" fillId="0" borderId="42" xfId="59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8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49" fontId="17" fillId="0" borderId="30" xfId="59" applyNumberFormat="1" applyFont="1" applyFill="1" applyBorder="1" applyAlignment="1" applyProtection="1">
      <alignment horizontal="left" vertical="center" wrapText="1" indent="1"/>
      <protection/>
    </xf>
    <xf numFmtId="164" fontId="17" fillId="0" borderId="14" xfId="59" applyNumberFormat="1" applyFont="1" applyFill="1" applyBorder="1" applyAlignment="1" applyProtection="1">
      <alignment horizontal="right" vertical="center" wrapText="1"/>
      <protection/>
    </xf>
    <xf numFmtId="164" fontId="15" fillId="0" borderId="31" xfId="59" applyNumberFormat="1" applyFont="1" applyFill="1" applyBorder="1" applyAlignment="1" applyProtection="1">
      <alignment vertical="center" wrapText="1"/>
      <protection locked="0"/>
    </xf>
    <xf numFmtId="164" fontId="17" fillId="0" borderId="12" xfId="59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7" fillId="0" borderId="29" xfId="0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15" fillId="0" borderId="31" xfId="0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17" xfId="0" applyFont="1" applyFill="1" applyBorder="1" applyAlignment="1" applyProtection="1" quotePrefix="1">
      <alignment horizontal="right" vertical="center"/>
      <protection/>
    </xf>
    <xf numFmtId="0" fontId="7" fillId="0" borderId="43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164" fontId="7" fillId="0" borderId="47" xfId="0" applyNumberFormat="1" applyFont="1" applyFill="1" applyBorder="1" applyAlignment="1" applyProtection="1">
      <alignment horizontal="center" vertical="center" wrapText="1"/>
      <protection/>
    </xf>
    <xf numFmtId="0" fontId="19" fillId="0" borderId="30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 inden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horizontal="left" vertical="center" wrapText="1" inden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164" fontId="17" fillId="0" borderId="17" xfId="0" applyNumberFormat="1" applyFont="1" applyFill="1" applyBorder="1" applyAlignment="1" applyProtection="1">
      <alignment vertical="center" wrapText="1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49" fontId="17" fillId="0" borderId="30" xfId="0" applyNumberFormat="1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7" fillId="0" borderId="30" xfId="0" applyFont="1" applyFill="1" applyBorder="1" applyAlignment="1" applyProtection="1">
      <alignment horizontal="center" vertical="center" wrapText="1"/>
      <protection/>
    </xf>
    <xf numFmtId="0" fontId="23" fillId="0" borderId="48" xfId="0" applyFont="1" applyBorder="1" applyAlignment="1" applyProtection="1">
      <alignment horizontal="left" wrapText="1" indent="1"/>
      <protection/>
    </xf>
    <xf numFmtId="0" fontId="15" fillId="0" borderId="32" xfId="0" applyFont="1" applyFill="1" applyBorder="1" applyAlignment="1" applyProtection="1">
      <alignment horizontal="center" vertical="center" wrapText="1"/>
      <protection/>
    </xf>
    <xf numFmtId="0" fontId="19" fillId="0" borderId="41" xfId="0" applyFont="1" applyFill="1" applyBorder="1" applyAlignment="1" applyProtection="1">
      <alignment horizontal="center" vertical="center" wrapText="1"/>
      <protection/>
    </xf>
    <xf numFmtId="0" fontId="29" fillId="0" borderId="49" xfId="0" applyFont="1" applyBorder="1" applyAlignment="1" applyProtection="1">
      <alignment horizontal="left" wrapText="1" indent="1"/>
      <protection/>
    </xf>
    <xf numFmtId="164" fontId="19" fillId="0" borderId="50" xfId="0" applyNumberFormat="1" applyFont="1" applyFill="1" applyBorder="1" applyAlignment="1" applyProtection="1">
      <alignment vertical="center" wrapText="1"/>
      <protection/>
    </xf>
    <xf numFmtId="0" fontId="23" fillId="0" borderId="29" xfId="0" applyFont="1" applyBorder="1" applyAlignment="1" applyProtection="1">
      <alignment horizontal="center" vertical="center" wrapText="1"/>
      <protection/>
    </xf>
    <xf numFmtId="0" fontId="26" fillId="0" borderId="30" xfId="0" applyFont="1" applyBorder="1" applyAlignment="1" applyProtection="1">
      <alignment horizontal="center" wrapText="1"/>
      <protection/>
    </xf>
    <xf numFmtId="0" fontId="31" fillId="0" borderId="22" xfId="0" applyFont="1" applyBorder="1" applyAlignment="1" applyProtection="1">
      <alignment horizontal="center" wrapText="1"/>
      <protection/>
    </xf>
    <xf numFmtId="0" fontId="31" fillId="0" borderId="23" xfId="0" applyFont="1" applyBorder="1" applyAlignment="1" applyProtection="1">
      <alignment horizontal="center" wrapText="1"/>
      <protection/>
    </xf>
    <xf numFmtId="0" fontId="17" fillId="0" borderId="18" xfId="0" applyFont="1" applyFill="1" applyBorder="1" applyAlignment="1" applyProtection="1">
      <alignment horizontal="left" vertical="center" wrapText="1" indent="1"/>
      <protection/>
    </xf>
    <xf numFmtId="0" fontId="27" fillId="0" borderId="48" xfId="0" applyFont="1" applyBorder="1" applyAlignment="1" applyProtection="1">
      <alignment horizontal="center" wrapText="1"/>
      <protection/>
    </xf>
    <xf numFmtId="0" fontId="28" fillId="0" borderId="48" xfId="0" applyFont="1" applyBorder="1" applyAlignment="1" applyProtection="1">
      <alignment horizontal="left" wrapText="1" indent="1"/>
      <protection/>
    </xf>
    <xf numFmtId="164" fontId="15" fillId="0" borderId="42" xfId="0" applyNumberFormat="1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164" fontId="15" fillId="0" borderId="0" xfId="0" applyNumberFormat="1" applyFont="1" applyFill="1" applyBorder="1" applyAlignment="1" applyProtection="1">
      <alignment vertical="center" wrapTex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1" xfId="0" applyFont="1" applyFill="1" applyBorder="1" applyAlignment="1" applyProtection="1">
      <alignment horizontal="center" vertical="center" wrapText="1"/>
      <protection/>
    </xf>
    <xf numFmtId="0" fontId="15" fillId="0" borderId="52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164" fontId="15" fillId="0" borderId="42" xfId="0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9" xfId="0" applyFont="1" applyFill="1" applyBorder="1" applyAlignment="1" applyProtection="1">
      <alignment horizontal="left" vertical="center"/>
      <protection/>
    </xf>
    <xf numFmtId="0" fontId="0" fillId="0" borderId="52" xfId="0" applyFont="1" applyFill="1" applyBorder="1" applyAlignment="1" applyProtection="1">
      <alignment vertical="center" wrapText="1"/>
      <protection/>
    </xf>
    <xf numFmtId="0" fontId="3" fillId="0" borderId="48" xfId="0" applyFont="1" applyFill="1" applyBorder="1" applyAlignment="1" applyProtection="1">
      <alignment vertical="center" wrapText="1"/>
      <protection/>
    </xf>
    <xf numFmtId="0" fontId="7" fillId="0" borderId="53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4" fillId="0" borderId="0" xfId="0" applyNumberFormat="1" applyFont="1" applyFill="1" applyAlignment="1" applyProtection="1">
      <alignment vertical="center" wrapText="1"/>
      <protection locked="0"/>
    </xf>
    <xf numFmtId="49" fontId="7" fillId="0" borderId="17" xfId="0" applyNumberFormat="1" applyFont="1" applyFill="1" applyBorder="1" applyAlignment="1" applyProtection="1">
      <alignment horizontal="right" vertical="center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17" fillId="0" borderId="20" xfId="0" applyFont="1" applyFill="1" applyBorder="1" applyAlignment="1" applyProtection="1">
      <alignment horizontal="center" vertical="center"/>
      <protection/>
    </xf>
    <xf numFmtId="164" fontId="15" fillId="0" borderId="12" xfId="0" applyNumberFormat="1" applyFont="1" applyFill="1" applyBorder="1" applyAlignment="1" applyProtection="1">
      <alignment vertical="center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17" fillId="0" borderId="18" xfId="0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164" fontId="15" fillId="0" borderId="31" xfId="0" applyNumberFormat="1" applyFont="1" applyFill="1" applyBorder="1" applyAlignment="1" applyProtection="1">
      <alignment vertical="center"/>
      <protection/>
    </xf>
    <xf numFmtId="164" fontId="7" fillId="0" borderId="31" xfId="0" applyNumberFormat="1" applyFont="1" applyFill="1" applyBorder="1" applyAlignment="1">
      <alignment horizontal="center" vertical="center" wrapText="1"/>
    </xf>
    <xf numFmtId="164" fontId="17" fillId="0" borderId="14" xfId="59" applyNumberFormat="1" applyFont="1" applyFill="1" applyBorder="1" applyAlignment="1" applyProtection="1">
      <alignment horizontal="right" vertical="center" wrapText="1"/>
      <protection locked="0"/>
    </xf>
    <xf numFmtId="164" fontId="15" fillId="0" borderId="50" xfId="0" applyNumberFormat="1" applyFont="1" applyFill="1" applyBorder="1" applyAlignment="1" applyProtection="1">
      <alignment vertical="center" wrapText="1"/>
      <protection locked="0"/>
    </xf>
    <xf numFmtId="164" fontId="15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50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12" xfId="0" applyNumberFormat="1" applyFont="1" applyFill="1" applyBorder="1" applyAlignment="1" applyProtection="1">
      <alignment vertical="center" wrapText="1"/>
      <protection locked="0"/>
    </xf>
    <xf numFmtId="164" fontId="15" fillId="0" borderId="42" xfId="0" applyNumberFormat="1" applyFont="1" applyFill="1" applyBorder="1" applyAlignment="1" applyProtection="1">
      <alignment vertical="center" wrapText="1"/>
      <protection/>
    </xf>
    <xf numFmtId="164" fontId="19" fillId="0" borderId="31" xfId="0" applyNumberFormat="1" applyFont="1" applyFill="1" applyBorder="1" applyAlignment="1" applyProtection="1">
      <alignment vertical="center" wrapText="1"/>
      <protection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5" fillId="0" borderId="42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6" fillId="0" borderId="0" xfId="59" applyNumberFormat="1" applyFont="1" applyFill="1" applyBorder="1" applyAlignment="1" applyProtection="1">
      <alignment horizontal="left" vertical="center"/>
      <protection/>
    </xf>
    <xf numFmtId="0" fontId="15" fillId="0" borderId="52" xfId="59" applyFont="1" applyFill="1" applyBorder="1" applyAlignment="1" applyProtection="1">
      <alignment horizontal="center" vertical="center" wrapText="1"/>
      <protection/>
    </xf>
    <xf numFmtId="164" fontId="15" fillId="0" borderId="50" xfId="59" applyNumberFormat="1" applyFont="1" applyFill="1" applyBorder="1" applyAlignment="1" applyProtection="1">
      <alignment horizontal="right" vertical="center" wrapText="1"/>
      <protection/>
    </xf>
    <xf numFmtId="164" fontId="15" fillId="0" borderId="42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54" xfId="59" applyNumberFormat="1" applyFont="1" applyFill="1" applyBorder="1" applyAlignment="1" applyProtection="1">
      <alignment horizontal="right" vertical="center" wrapText="1"/>
      <protection locked="0"/>
    </xf>
    <xf numFmtId="164" fontId="15" fillId="0" borderId="42" xfId="59" applyNumberFormat="1" applyFont="1" applyFill="1" applyBorder="1" applyAlignment="1" applyProtection="1">
      <alignment horizontal="right" vertical="center" wrapText="1"/>
      <protection/>
    </xf>
    <xf numFmtId="164" fontId="17" fillId="0" borderId="55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56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53" xfId="59" applyNumberFormat="1" applyFont="1" applyFill="1" applyBorder="1" applyAlignment="1" applyProtection="1">
      <alignment horizontal="right" vertical="center" wrapText="1"/>
      <protection locked="0"/>
    </xf>
    <xf numFmtId="164" fontId="15" fillId="0" borderId="53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57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47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54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57" xfId="59" applyNumberFormat="1" applyFont="1" applyFill="1" applyBorder="1" applyAlignment="1" applyProtection="1">
      <alignment horizontal="right" vertical="center" wrapText="1"/>
      <protection/>
    </xf>
    <xf numFmtId="164" fontId="17" fillId="0" borderId="54" xfId="59" applyNumberFormat="1" applyFont="1" applyFill="1" applyBorder="1" applyAlignment="1" applyProtection="1">
      <alignment horizontal="right" vertical="center" wrapText="1"/>
      <protection/>
    </xf>
    <xf numFmtId="164" fontId="17" fillId="0" borderId="47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57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56" xfId="59" applyNumberFormat="1" applyFont="1" applyFill="1" applyBorder="1" applyAlignment="1" applyProtection="1">
      <alignment horizontal="right" vertical="center" wrapText="1"/>
      <protection locked="0"/>
    </xf>
    <xf numFmtId="164" fontId="15" fillId="0" borderId="42" xfId="59" applyNumberFormat="1" applyFont="1" applyFill="1" applyBorder="1" applyAlignment="1" applyProtection="1">
      <alignment horizontal="right" vertical="center" wrapText="1"/>
      <protection locked="0"/>
    </xf>
    <xf numFmtId="164" fontId="19" fillId="0" borderId="42" xfId="59" applyNumberFormat="1" applyFont="1" applyFill="1" applyBorder="1" applyAlignment="1" applyProtection="1">
      <alignment horizontal="right" vertical="center" wrapText="1"/>
      <protection/>
    </xf>
    <xf numFmtId="164" fontId="15" fillId="0" borderId="42" xfId="59" applyNumberFormat="1" applyFont="1" applyFill="1" applyBorder="1" applyAlignment="1" applyProtection="1">
      <alignment horizontal="right" vertical="center" wrapText="1"/>
      <protection/>
    </xf>
    <xf numFmtId="164" fontId="17" fillId="0" borderId="55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53" xfId="59" applyNumberFormat="1" applyFont="1" applyFill="1" applyBorder="1" applyAlignment="1" applyProtection="1">
      <alignment horizontal="right" vertical="center" wrapText="1"/>
      <protection locked="0"/>
    </xf>
    <xf numFmtId="164" fontId="18" fillId="0" borderId="56" xfId="59" applyNumberFormat="1" applyFont="1" applyFill="1" applyBorder="1" applyAlignment="1" applyProtection="1">
      <alignment horizontal="right" vertical="center" wrapText="1"/>
      <protection/>
    </xf>
    <xf numFmtId="164" fontId="18" fillId="0" borderId="47" xfId="59" applyNumberFormat="1" applyFont="1" applyFill="1" applyBorder="1" applyAlignment="1" applyProtection="1">
      <alignment horizontal="right" vertical="center" wrapText="1"/>
      <protection/>
    </xf>
    <xf numFmtId="164" fontId="17" fillId="0" borderId="58" xfId="59" applyNumberFormat="1" applyFont="1" applyFill="1" applyBorder="1" applyAlignment="1" applyProtection="1">
      <alignment horizontal="right" vertical="center" wrapText="1"/>
      <protection locked="0"/>
    </xf>
    <xf numFmtId="0" fontId="15" fillId="0" borderId="33" xfId="59" applyFont="1" applyFill="1" applyBorder="1" applyAlignment="1" applyProtection="1">
      <alignment horizontal="left" vertical="center" wrapText="1" indent="1"/>
      <protection/>
    </xf>
    <xf numFmtId="0" fontId="15" fillId="0" borderId="3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7" xfId="59" applyFont="1" applyFill="1" applyBorder="1" applyAlignment="1" applyProtection="1">
      <alignment horizontal="left" vertical="center" wrapText="1" indent="1"/>
      <protection/>
    </xf>
    <xf numFmtId="0" fontId="17" fillId="0" borderId="27" xfId="59" applyFont="1" applyFill="1" applyBorder="1" applyAlignment="1" applyProtection="1">
      <alignment horizontal="left" vertical="center" wrapText="1" indent="1"/>
      <protection/>
    </xf>
    <xf numFmtId="0" fontId="17" fillId="0" borderId="28" xfId="59" applyFont="1" applyFill="1" applyBorder="1" applyAlignment="1" applyProtection="1">
      <alignment horizontal="left" vertical="center" wrapText="1" indent="1"/>
      <protection/>
    </xf>
    <xf numFmtId="0" fontId="17" fillId="0" borderId="14" xfId="59" applyFont="1" applyFill="1" applyBorder="1" applyAlignment="1" applyProtection="1">
      <alignment horizontal="left" vertical="center" wrapText="1" indent="1"/>
      <protection/>
    </xf>
    <xf numFmtId="0" fontId="18" fillId="0" borderId="14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wrapText="1" indent="2"/>
      <protection/>
    </xf>
    <xf numFmtId="0" fontId="17" fillId="0" borderId="15" xfId="59" applyFont="1" applyFill="1" applyBorder="1" applyAlignment="1" applyProtection="1">
      <alignment horizontal="left" vertical="center" wrapText="1" indent="2"/>
      <protection/>
    </xf>
    <xf numFmtId="0" fontId="17" fillId="0" borderId="27" xfId="59" applyFont="1" applyFill="1" applyBorder="1" applyAlignment="1" applyProtection="1">
      <alignment horizontal="left" indent="1"/>
      <protection/>
    </xf>
    <xf numFmtId="0" fontId="19" fillId="0" borderId="31" xfId="59" applyFont="1" applyFill="1" applyBorder="1" applyAlignment="1" applyProtection="1">
      <alignment horizontal="left" vertical="center" wrapText="1" indent="1"/>
      <protection/>
    </xf>
    <xf numFmtId="0" fontId="15" fillId="0" borderId="31" xfId="59" applyFont="1" applyFill="1" applyBorder="1" applyAlignment="1" applyProtection="1">
      <alignment horizontal="left" vertical="center" wrapText="1" indent="1"/>
      <protection/>
    </xf>
    <xf numFmtId="0" fontId="17" fillId="0" borderId="17" xfId="59" applyFont="1" applyFill="1" applyBorder="1" applyAlignment="1" applyProtection="1">
      <alignment horizontal="left" vertical="center" wrapText="1" indent="1"/>
      <protection/>
    </xf>
    <xf numFmtId="0" fontId="17" fillId="0" borderId="28" xfId="59" applyFont="1" applyFill="1" applyBorder="1" applyAlignment="1" applyProtection="1">
      <alignment horizontal="left" vertical="center" wrapText="1" indent="1"/>
      <protection/>
    </xf>
    <xf numFmtId="0" fontId="17" fillId="0" borderId="14" xfId="59" applyFont="1" applyFill="1" applyBorder="1" applyAlignment="1" applyProtection="1">
      <alignment horizontal="left" vertical="center" wrapText="1" indent="2"/>
      <protection/>
    </xf>
    <xf numFmtId="0" fontId="17" fillId="0" borderId="26" xfId="59" applyFont="1" applyFill="1" applyBorder="1" applyAlignment="1" applyProtection="1">
      <alignment horizontal="left" vertical="center" wrapText="1" indent="2"/>
      <protection/>
    </xf>
    <xf numFmtId="0" fontId="7" fillId="0" borderId="31" xfId="59" applyFont="1" applyFill="1" applyBorder="1" applyAlignment="1" applyProtection="1">
      <alignment horizontal="left" vertical="center" wrapText="1" indent="1"/>
      <protection/>
    </xf>
    <xf numFmtId="0" fontId="7" fillId="0" borderId="59" xfId="59" applyFont="1" applyFill="1" applyBorder="1" applyAlignment="1" applyProtection="1">
      <alignment horizontal="center" vertical="center" wrapText="1"/>
      <protection/>
    </xf>
    <xf numFmtId="0" fontId="15" fillId="0" borderId="59" xfId="59" applyFont="1" applyFill="1" applyBorder="1" applyAlignment="1" applyProtection="1">
      <alignment horizontal="center" vertical="center" wrapText="1"/>
      <protection/>
    </xf>
    <xf numFmtId="164" fontId="15" fillId="0" borderId="59" xfId="59" applyNumberFormat="1" applyFont="1" applyFill="1" applyBorder="1" applyAlignment="1" applyProtection="1">
      <alignment horizontal="right" vertical="center" wrapText="1"/>
      <protection/>
    </xf>
    <xf numFmtId="0" fontId="15" fillId="0" borderId="51" xfId="59" applyFont="1" applyFill="1" applyBorder="1" applyAlignment="1" applyProtection="1">
      <alignment horizontal="center" vertical="center" wrapText="1"/>
      <protection/>
    </xf>
    <xf numFmtId="164" fontId="15" fillId="0" borderId="50" xfId="59" applyNumberFormat="1" applyFont="1" applyFill="1" applyBorder="1" applyAlignment="1" applyProtection="1">
      <alignment vertical="center" wrapText="1"/>
      <protection/>
    </xf>
    <xf numFmtId="164" fontId="17" fillId="0" borderId="55" xfId="59" applyNumberFormat="1" applyFont="1" applyFill="1" applyBorder="1" applyAlignment="1" applyProtection="1">
      <alignment vertical="center" wrapText="1"/>
      <protection locked="0"/>
    </xf>
    <xf numFmtId="164" fontId="17" fillId="0" borderId="54" xfId="59" applyNumberFormat="1" applyFont="1" applyFill="1" applyBorder="1" applyAlignment="1" applyProtection="1">
      <alignment vertical="center" wrapText="1"/>
      <protection locked="0"/>
    </xf>
    <xf numFmtId="164" fontId="17" fillId="0" borderId="47" xfId="59" applyNumberFormat="1" applyFont="1" applyFill="1" applyBorder="1" applyAlignment="1" applyProtection="1">
      <alignment vertical="center" wrapText="1"/>
      <protection locked="0"/>
    </xf>
    <xf numFmtId="164" fontId="17" fillId="0" borderId="58" xfId="59" applyNumberFormat="1" applyFont="1" applyFill="1" applyBorder="1" applyAlignment="1" applyProtection="1">
      <alignment vertical="center" wrapText="1"/>
      <protection locked="0"/>
    </xf>
    <xf numFmtId="164" fontId="15" fillId="0" borderId="42" xfId="59" applyNumberFormat="1" applyFont="1" applyFill="1" applyBorder="1" applyAlignment="1" applyProtection="1">
      <alignment vertical="center" wrapText="1"/>
      <protection/>
    </xf>
    <xf numFmtId="164" fontId="17" fillId="0" borderId="57" xfId="59" applyNumberFormat="1" applyFont="1" applyFill="1" applyBorder="1" applyAlignment="1" applyProtection="1">
      <alignment vertical="center" wrapText="1"/>
      <protection locked="0"/>
    </xf>
    <xf numFmtId="164" fontId="15" fillId="0" borderId="42" xfId="59" applyNumberFormat="1" applyFont="1" applyFill="1" applyBorder="1" applyAlignment="1" applyProtection="1">
      <alignment vertical="center" wrapText="1"/>
      <protection locked="0"/>
    </xf>
    <xf numFmtId="164" fontId="17" fillId="0" borderId="54" xfId="59" applyNumberFormat="1" applyFont="1" applyFill="1" applyBorder="1" applyAlignment="1" applyProtection="1">
      <alignment vertical="center" wrapText="1"/>
      <protection/>
    </xf>
    <xf numFmtId="164" fontId="17" fillId="0" borderId="56" xfId="59" applyNumberFormat="1" applyFont="1" applyFill="1" applyBorder="1" applyAlignment="1" applyProtection="1">
      <alignment vertical="center" wrapText="1"/>
      <protection locked="0"/>
    </xf>
    <xf numFmtId="164" fontId="17" fillId="34" borderId="58" xfId="59" applyNumberFormat="1" applyFont="1" applyFill="1" applyBorder="1" applyAlignment="1" applyProtection="1">
      <alignment horizontal="right" vertical="center" wrapText="1"/>
      <protection locked="0"/>
    </xf>
    <xf numFmtId="0" fontId="15" fillId="0" borderId="33" xfId="59" applyFont="1" applyFill="1" applyBorder="1" applyAlignment="1" applyProtection="1">
      <alignment vertical="center" wrapText="1"/>
      <protection/>
    </xf>
    <xf numFmtId="0" fontId="17" fillId="0" borderId="12" xfId="59" applyFont="1" applyFill="1" applyBorder="1" applyAlignment="1" applyProtection="1">
      <alignment horizontal="left" indent="6"/>
      <protection/>
    </xf>
    <xf numFmtId="0" fontId="17" fillId="0" borderId="12" xfId="59" applyFont="1" applyFill="1" applyBorder="1" applyAlignment="1" applyProtection="1">
      <alignment horizontal="left" vertical="center" wrapText="1" indent="6"/>
      <protection/>
    </xf>
    <xf numFmtId="0" fontId="17" fillId="0" borderId="15" xfId="59" applyFont="1" applyFill="1" applyBorder="1" applyAlignment="1" applyProtection="1">
      <alignment horizontal="left" vertical="center" wrapText="1" indent="6"/>
      <protection/>
    </xf>
    <xf numFmtId="0" fontId="17" fillId="0" borderId="26" xfId="59" applyFont="1" applyFill="1" applyBorder="1" applyAlignment="1" applyProtection="1">
      <alignment horizontal="left" vertical="center" wrapText="1" indent="6"/>
      <protection/>
    </xf>
    <xf numFmtId="0" fontId="15" fillId="0" borderId="31" xfId="59" applyFont="1" applyFill="1" applyBorder="1" applyAlignment="1" applyProtection="1">
      <alignment vertical="center" wrapText="1"/>
      <protection/>
    </xf>
    <xf numFmtId="0" fontId="19" fillId="0" borderId="31" xfId="59" applyFont="1" applyFill="1" applyBorder="1" applyAlignment="1" applyProtection="1">
      <alignment horizontal="left" vertical="center" wrapText="1" indent="1"/>
      <protection/>
    </xf>
    <xf numFmtId="0" fontId="7" fillId="0" borderId="31" xfId="59" applyFont="1" applyFill="1" applyBorder="1" applyAlignment="1" applyProtection="1">
      <alignment vertical="center" wrapText="1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38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64" fontId="7" fillId="0" borderId="38" xfId="0" applyNumberFormat="1" applyFont="1" applyFill="1" applyBorder="1" applyAlignment="1" applyProtection="1">
      <alignment horizontal="center" vertical="center" wrapText="1"/>
      <protection/>
    </xf>
    <xf numFmtId="164" fontId="17" fillId="0" borderId="60" xfId="0" applyNumberFormat="1" applyFont="1" applyFill="1" applyBorder="1" applyAlignment="1" applyProtection="1">
      <alignment vertical="center" wrapText="1"/>
      <protection locked="0"/>
    </xf>
    <xf numFmtId="164" fontId="7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61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7" fillId="0" borderId="62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Alignment="1">
      <alignment horizontal="center" vertical="center" wrapText="1"/>
    </xf>
    <xf numFmtId="1" fontId="3" fillId="33" borderId="16" xfId="0" applyNumberFormat="1" applyFont="1" applyFill="1" applyBorder="1" applyAlignment="1" applyProtection="1">
      <alignment horizontal="center" vertical="center" wrapText="1"/>
      <protection/>
    </xf>
    <xf numFmtId="164" fontId="15" fillId="0" borderId="16" xfId="0" applyNumberFormat="1" applyFont="1" applyFill="1" applyBorder="1" applyAlignment="1" applyProtection="1">
      <alignment vertical="center" wrapText="1"/>
      <protection/>
    </xf>
    <xf numFmtId="164" fontId="15" fillId="0" borderId="63" xfId="0" applyNumberFormat="1" applyFont="1" applyFill="1" applyBorder="1" applyAlignment="1" applyProtection="1">
      <alignment vertical="center" wrapText="1"/>
      <protection/>
    </xf>
    <xf numFmtId="164" fontId="15" fillId="0" borderId="20" xfId="0" applyNumberFormat="1" applyFont="1" applyFill="1" applyBorder="1" applyAlignment="1">
      <alignment horizontal="right" vertical="center" wrapText="1" indent="1"/>
    </xf>
    <xf numFmtId="1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1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1" xfId="0" applyNumberFormat="1" applyFont="1" applyFill="1" applyBorder="1" applyAlignment="1" applyProtection="1">
      <alignment horizontal="center" vertical="center" wrapText="1"/>
      <protection/>
    </xf>
    <xf numFmtId="164" fontId="15" fillId="0" borderId="11" xfId="0" applyNumberFormat="1" applyFont="1" applyFill="1" applyBorder="1" applyAlignment="1" applyProtection="1">
      <alignment vertical="center" wrapText="1"/>
      <protection/>
    </xf>
    <xf numFmtId="164" fontId="15" fillId="0" borderId="34" xfId="0" applyNumberFormat="1" applyFont="1" applyFill="1" applyBorder="1" applyAlignment="1" applyProtection="1">
      <alignment vertical="center" wrapText="1"/>
      <protection/>
    </xf>
    <xf numFmtId="164" fontId="15" fillId="0" borderId="11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8" xfId="0" applyNumberFormat="1" applyFont="1" applyFill="1" applyBorder="1" applyAlignment="1" applyProtection="1">
      <alignment horizontal="center" vertical="center" wrapText="1"/>
      <protection/>
    </xf>
    <xf numFmtId="164" fontId="15" fillId="0" borderId="10" xfId="0" applyNumberFormat="1" applyFont="1" applyFill="1" applyBorder="1" applyAlignment="1" applyProtection="1">
      <alignment vertical="center" wrapText="1"/>
      <protection/>
    </xf>
    <xf numFmtId="164" fontId="15" fillId="0" borderId="64" xfId="0" applyNumberFormat="1" applyFont="1" applyFill="1" applyBorder="1" applyAlignment="1" applyProtection="1">
      <alignment vertical="center" wrapText="1"/>
      <protection/>
    </xf>
    <xf numFmtId="1" fontId="0" fillId="0" borderId="64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64" xfId="0" applyNumberFormat="1" applyFont="1" applyFill="1" applyBorder="1" applyAlignment="1" applyProtection="1">
      <alignment vertical="center" wrapText="1"/>
      <protection locked="0"/>
    </xf>
    <xf numFmtId="164" fontId="15" fillId="0" borderId="29" xfId="0" applyNumberFormat="1" applyFont="1" applyFill="1" applyBorder="1" applyAlignment="1">
      <alignment horizontal="right" vertical="center" wrapText="1" indent="1"/>
    </xf>
    <xf numFmtId="1" fontId="17" fillId="33" borderId="38" xfId="0" applyNumberFormat="1" applyFont="1" applyFill="1" applyBorder="1" applyAlignment="1" applyProtection="1">
      <alignment vertical="center" wrapText="1"/>
      <protection/>
    </xf>
    <xf numFmtId="164" fontId="7" fillId="0" borderId="37" xfId="0" applyNumberFormat="1" applyFont="1" applyFill="1" applyBorder="1" applyAlignment="1">
      <alignment horizontal="center" vertical="center"/>
    </xf>
    <xf numFmtId="164" fontId="7" fillId="0" borderId="51" xfId="0" applyNumberFormat="1" applyFont="1" applyFill="1" applyBorder="1" applyAlignment="1">
      <alignment horizontal="center" vertical="center" wrapText="1"/>
    </xf>
    <xf numFmtId="164" fontId="7" fillId="0" borderId="59" xfId="0" applyNumberFormat="1" applyFont="1" applyFill="1" applyBorder="1" applyAlignment="1">
      <alignment horizontal="center" vertical="center" wrapText="1"/>
    </xf>
    <xf numFmtId="164" fontId="7" fillId="0" borderId="38" xfId="0" applyNumberFormat="1" applyFont="1" applyFill="1" applyBorder="1" applyAlignment="1">
      <alignment horizontal="center" vertical="center" wrapText="1"/>
    </xf>
    <xf numFmtId="164" fontId="15" fillId="0" borderId="59" xfId="0" applyNumberFormat="1" applyFont="1" applyFill="1" applyBorder="1" applyAlignment="1">
      <alignment horizontal="left" vertical="center" wrapText="1" indent="1"/>
    </xf>
    <xf numFmtId="164" fontId="0" fillId="33" borderId="59" xfId="0" applyNumberFormat="1" applyFont="1" applyFill="1" applyBorder="1" applyAlignment="1">
      <alignment horizontal="left" vertical="center" wrapText="1" indent="2"/>
    </xf>
    <xf numFmtId="164" fontId="0" fillId="33" borderId="48" xfId="0" applyNumberFormat="1" applyFont="1" applyFill="1" applyBorder="1" applyAlignment="1">
      <alignment horizontal="left" vertical="center" wrapText="1" indent="2"/>
    </xf>
    <xf numFmtId="164" fontId="15" fillId="0" borderId="29" xfId="0" applyNumberFormat="1" applyFont="1" applyFill="1" applyBorder="1" applyAlignment="1">
      <alignment vertical="center" wrapText="1"/>
    </xf>
    <xf numFmtId="164" fontId="15" fillId="0" borderId="30" xfId="0" applyNumberFormat="1" applyFont="1" applyFill="1" applyBorder="1" applyAlignment="1">
      <alignment vertical="center" wrapText="1"/>
    </xf>
    <xf numFmtId="164" fontId="15" fillId="0" borderId="31" xfId="0" applyNumberFormat="1" applyFont="1" applyFill="1" applyBorder="1" applyAlignment="1">
      <alignment vertical="center" wrapText="1"/>
    </xf>
    <xf numFmtId="165" fontId="0" fillId="0" borderId="36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4" fontId="0" fillId="33" borderId="59" xfId="0" applyNumberFormat="1" applyFont="1" applyFill="1" applyBorder="1" applyAlignment="1">
      <alignment horizontal="right" vertical="center" wrapText="1" indent="2"/>
    </xf>
    <xf numFmtId="164" fontId="0" fillId="33" borderId="48" xfId="0" applyNumberFormat="1" applyFont="1" applyFill="1" applyBorder="1" applyAlignment="1">
      <alignment horizontal="right" vertical="center" wrapText="1" indent="2"/>
    </xf>
    <xf numFmtId="0" fontId="7" fillId="0" borderId="3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/>
      <protection locked="0"/>
    </xf>
    <xf numFmtId="164" fontId="15" fillId="0" borderId="34" xfId="0" applyNumberFormat="1" applyFont="1" applyFill="1" applyBorder="1" applyAlignment="1" applyProtection="1">
      <alignment vertical="center"/>
      <protection/>
    </xf>
    <xf numFmtId="0" fontId="17" fillId="0" borderId="18" xfId="0" applyFont="1" applyFill="1" applyBorder="1" applyAlignment="1" applyProtection="1">
      <alignment vertical="center" wrapText="1"/>
      <protection locked="0"/>
    </xf>
    <xf numFmtId="164" fontId="17" fillId="0" borderId="60" xfId="0" applyNumberFormat="1" applyFont="1" applyFill="1" applyBorder="1" applyAlignment="1" applyProtection="1">
      <alignment vertical="center"/>
      <protection locked="0"/>
    </xf>
    <xf numFmtId="0" fontId="17" fillId="0" borderId="25" xfId="0" applyFont="1" applyFill="1" applyBorder="1" applyAlignment="1" applyProtection="1">
      <alignment horizontal="center" vertical="center"/>
      <protection/>
    </xf>
    <xf numFmtId="0" fontId="17" fillId="0" borderId="37" xfId="0" applyFont="1" applyFill="1" applyBorder="1" applyAlignment="1" applyProtection="1">
      <alignment vertical="center" wrapText="1"/>
      <protection/>
    </xf>
    <xf numFmtId="164" fontId="17" fillId="0" borderId="37" xfId="0" applyNumberFormat="1" applyFont="1" applyFill="1" applyBorder="1" applyAlignment="1" applyProtection="1">
      <alignment vertical="center"/>
      <protection locked="0"/>
    </xf>
    <xf numFmtId="164" fontId="17" fillId="0" borderId="62" xfId="0" applyNumberFormat="1" applyFont="1" applyFill="1" applyBorder="1" applyAlignment="1" applyProtection="1">
      <alignment vertical="center"/>
      <protection locked="0"/>
    </xf>
    <xf numFmtId="164" fontId="15" fillId="0" borderId="38" xfId="0" applyNumberFormat="1" applyFont="1" applyFill="1" applyBorder="1" applyAlignment="1" applyProtection="1">
      <alignment vertical="center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164" fontId="7" fillId="0" borderId="30" xfId="0" applyNumberFormat="1" applyFont="1" applyFill="1" applyBorder="1" applyAlignment="1" applyProtection="1">
      <alignment vertical="center"/>
      <protection/>
    </xf>
    <xf numFmtId="0" fontId="7" fillId="0" borderId="31" xfId="0" applyFont="1" applyFill="1" applyBorder="1" applyAlignment="1">
      <alignment horizontal="center" vertical="center" wrapText="1"/>
    </xf>
    <xf numFmtId="0" fontId="37" fillId="0" borderId="29" xfId="0" applyFont="1" applyFill="1" applyBorder="1" applyAlignment="1">
      <alignment horizontal="center" vertical="center" wrapText="1"/>
    </xf>
    <xf numFmtId="0" fontId="37" fillId="0" borderId="30" xfId="0" applyFont="1" applyFill="1" applyBorder="1" applyAlignment="1">
      <alignment horizontal="center" vertical="center" wrapText="1"/>
    </xf>
    <xf numFmtId="0" fontId="37" fillId="0" borderId="3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 applyProtection="1">
      <alignment horizontal="right" vertical="center" wrapText="1" indent="1"/>
      <protection/>
    </xf>
    <xf numFmtId="0" fontId="22" fillId="0" borderId="65" xfId="0" applyFont="1" applyFill="1" applyBorder="1" applyAlignment="1" applyProtection="1">
      <alignment horizontal="left" vertical="center" wrapText="1" indent="1"/>
      <protection locked="0"/>
    </xf>
    <xf numFmtId="164" fontId="17" fillId="0" borderId="13" xfId="0" applyNumberFormat="1" applyFont="1" applyFill="1" applyBorder="1" applyAlignment="1" applyProtection="1">
      <alignment horizontal="right" vertical="center" wrapText="1" indent="2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2"/>
      <protection locked="0"/>
    </xf>
    <xf numFmtId="0" fontId="17" fillId="0" borderId="20" xfId="0" applyFont="1" applyFill="1" applyBorder="1" applyAlignment="1" applyProtection="1">
      <alignment horizontal="right" vertical="center" wrapText="1" indent="1"/>
      <protection/>
    </xf>
    <xf numFmtId="0" fontId="22" fillId="0" borderId="66" xfId="0" applyFont="1" applyFill="1" applyBorder="1" applyAlignment="1" applyProtection="1">
      <alignment horizontal="lef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4" fontId="17" fillId="0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7" fillId="0" borderId="20" xfId="0" applyFont="1" applyFill="1" applyBorder="1" applyAlignment="1">
      <alignment horizontal="right" vertical="center" wrapText="1" indent="1"/>
    </xf>
    <xf numFmtId="0" fontId="22" fillId="0" borderId="66" xfId="0" applyFont="1" applyFill="1" applyBorder="1" applyAlignment="1" applyProtection="1">
      <alignment horizontal="left" vertical="center" wrapText="1" indent="8"/>
      <protection locked="0"/>
    </xf>
    <xf numFmtId="0" fontId="17" fillId="0" borderId="25" xfId="0" applyFont="1" applyFill="1" applyBorder="1" applyAlignment="1">
      <alignment horizontal="right" vertical="center" wrapText="1" indent="1"/>
    </xf>
    <xf numFmtId="164" fontId="17" fillId="0" borderId="37" xfId="0" applyNumberFormat="1" applyFont="1" applyFill="1" applyBorder="1" applyAlignment="1" applyProtection="1">
      <alignment horizontal="right" vertical="center" wrapText="1" indent="2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2"/>
      <protection locked="0"/>
    </xf>
    <xf numFmtId="0" fontId="15" fillId="0" borderId="21" xfId="0" applyFont="1" applyFill="1" applyBorder="1" applyAlignment="1">
      <alignment horizontal="right" vertical="center" wrapText="1" indent="1"/>
    </xf>
    <xf numFmtId="0" fontId="15" fillId="0" borderId="35" xfId="0" applyFont="1" applyFill="1" applyBorder="1" applyAlignment="1">
      <alignment vertical="center" wrapText="1"/>
    </xf>
    <xf numFmtId="164" fontId="15" fillId="0" borderId="35" xfId="0" applyNumberFormat="1" applyFont="1" applyFill="1" applyBorder="1" applyAlignment="1">
      <alignment horizontal="right" vertical="center" wrapText="1" indent="2"/>
    </xf>
    <xf numFmtId="164" fontId="15" fillId="0" borderId="28" xfId="0" applyNumberFormat="1" applyFont="1" applyFill="1" applyBorder="1" applyAlignment="1">
      <alignment horizontal="right" vertical="center" wrapText="1" indent="2"/>
    </xf>
    <xf numFmtId="0" fontId="5" fillId="0" borderId="0" xfId="0" applyFont="1" applyFill="1" applyAlignment="1">
      <alignment horizontal="right"/>
    </xf>
    <xf numFmtId="0" fontId="7" fillId="0" borderId="32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right" vertical="center" indent="1"/>
    </xf>
    <xf numFmtId="0" fontId="17" fillId="0" borderId="16" xfId="0" applyFont="1" applyFill="1" applyBorder="1" applyAlignment="1" applyProtection="1">
      <alignment horizontal="left" vertical="center" indent="1"/>
      <protection locked="0"/>
    </xf>
    <xf numFmtId="3" fontId="17" fillId="0" borderId="63" xfId="0" applyNumberFormat="1" applyFont="1" applyFill="1" applyBorder="1" applyAlignment="1" applyProtection="1">
      <alignment horizontal="right" vertical="center"/>
      <protection locked="0"/>
    </xf>
    <xf numFmtId="3" fontId="17" fillId="0" borderId="17" xfId="0" applyNumberFormat="1" applyFont="1" applyFill="1" applyBorder="1" applyAlignment="1" applyProtection="1">
      <alignment horizontal="right" vertical="center"/>
      <protection locked="0"/>
    </xf>
    <xf numFmtId="0" fontId="17" fillId="0" borderId="20" xfId="0" applyFont="1" applyFill="1" applyBorder="1" applyAlignment="1">
      <alignment horizontal="right" vertical="center" indent="1"/>
    </xf>
    <xf numFmtId="0" fontId="17" fillId="0" borderId="11" xfId="0" applyFont="1" applyFill="1" applyBorder="1" applyAlignment="1" applyProtection="1">
      <alignment horizontal="left" vertical="center" indent="1"/>
      <protection locked="0"/>
    </xf>
    <xf numFmtId="3" fontId="17" fillId="0" borderId="34" xfId="0" applyNumberFormat="1" applyFont="1" applyFill="1" applyBorder="1" applyAlignment="1" applyProtection="1">
      <alignment horizontal="right" vertical="center"/>
      <protection locked="0"/>
    </xf>
    <xf numFmtId="3" fontId="17" fillId="0" borderId="12" xfId="0" applyNumberFormat="1" applyFont="1" applyFill="1" applyBorder="1" applyAlignment="1" applyProtection="1">
      <alignment horizontal="right" vertical="center"/>
      <protection locked="0"/>
    </xf>
    <xf numFmtId="0" fontId="17" fillId="0" borderId="23" xfId="0" applyFont="1" applyFill="1" applyBorder="1" applyAlignment="1">
      <alignment horizontal="right" vertical="center" indent="1"/>
    </xf>
    <xf numFmtId="0" fontId="17" fillId="0" borderId="18" xfId="0" applyFont="1" applyFill="1" applyBorder="1" applyAlignment="1" applyProtection="1">
      <alignment horizontal="left" vertical="center" indent="1"/>
      <protection locked="0"/>
    </xf>
    <xf numFmtId="3" fontId="17" fillId="0" borderId="60" xfId="0" applyNumberFormat="1" applyFont="1" applyFill="1" applyBorder="1" applyAlignment="1" applyProtection="1">
      <alignment horizontal="right" vertical="center"/>
      <protection locked="0"/>
    </xf>
    <xf numFmtId="3" fontId="17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30" xfId="0" applyFill="1" applyBorder="1" applyAlignment="1">
      <alignment vertical="center"/>
    </xf>
    <xf numFmtId="164" fontId="15" fillId="0" borderId="31" xfId="0" applyNumberFormat="1" applyFont="1" applyFill="1" applyBorder="1" applyAlignment="1">
      <alignment vertical="center" wrapText="1"/>
    </xf>
    <xf numFmtId="3" fontId="17" fillId="0" borderId="68" xfId="0" applyNumberFormat="1" applyFont="1" applyFill="1" applyBorder="1" applyAlignment="1" applyProtection="1">
      <alignment horizontal="right" vertical="center"/>
      <protection locked="0"/>
    </xf>
    <xf numFmtId="3" fontId="17" fillId="0" borderId="68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68" xfId="0" applyNumberFormat="1" applyFont="1" applyFill="1" applyBorder="1" applyAlignment="1" applyProtection="1">
      <alignment horizontal="right" vertical="center" wrapText="1"/>
      <protection locked="0"/>
    </xf>
    <xf numFmtId="3" fontId="18" fillId="0" borderId="36" xfId="0" applyNumberFormat="1" applyFont="1" applyFill="1" applyBorder="1" applyAlignment="1" applyProtection="1">
      <alignment horizontal="right" vertical="center"/>
      <protection locked="0"/>
    </xf>
    <xf numFmtId="3" fontId="18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36" xfId="0" applyNumberFormat="1" applyFont="1" applyFill="1" applyBorder="1" applyAlignment="1" applyProtection="1">
      <alignment horizontal="right" vertical="center"/>
      <protection locked="0"/>
    </xf>
    <xf numFmtId="3" fontId="17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45" xfId="0" applyNumberFormat="1" applyFont="1" applyFill="1" applyBorder="1" applyAlignment="1" applyProtection="1">
      <alignment horizontal="left" vertical="center"/>
      <protection locked="0"/>
    </xf>
    <xf numFmtId="3" fontId="17" fillId="0" borderId="70" xfId="0" applyNumberFormat="1" applyFont="1" applyFill="1" applyBorder="1" applyAlignment="1" applyProtection="1">
      <alignment horizontal="right" vertical="center"/>
      <protection locked="0"/>
    </xf>
    <xf numFmtId="3" fontId="17" fillId="0" borderId="70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71" xfId="0" applyNumberFormat="1" applyFont="1" applyFill="1" applyBorder="1" applyAlignment="1" applyProtection="1">
      <alignment vertical="center"/>
      <protection locked="0"/>
    </xf>
    <xf numFmtId="49" fontId="15" fillId="0" borderId="71" xfId="0" applyNumberFormat="1" applyFont="1" applyFill="1" applyBorder="1" applyAlignment="1" applyProtection="1">
      <alignment horizontal="right" vertical="center"/>
      <protection locked="0"/>
    </xf>
    <xf numFmtId="3" fontId="17" fillId="0" borderId="71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40" xfId="0" applyNumberFormat="1" applyFont="1" applyFill="1" applyBorder="1" applyAlignment="1" applyProtection="1">
      <alignment horizontal="right" vertical="center"/>
      <protection locked="0"/>
    </xf>
    <xf numFmtId="3" fontId="17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68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68" xfId="0" applyNumberFormat="1" applyFont="1" applyFill="1" applyBorder="1" applyAlignment="1" applyProtection="1">
      <alignment horizontal="right" vertical="center" wrapText="1"/>
      <protection/>
    </xf>
    <xf numFmtId="3" fontId="17" fillId="0" borderId="36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36" xfId="0" applyNumberFormat="1" applyFont="1" applyFill="1" applyBorder="1" applyAlignment="1" applyProtection="1">
      <alignment horizontal="right" vertical="center" wrapText="1"/>
      <protection/>
    </xf>
    <xf numFmtId="49" fontId="17" fillId="0" borderId="20" xfId="0" applyNumberFormat="1" applyFont="1" applyFill="1" applyBorder="1" applyAlignment="1" applyProtection="1">
      <alignment horizontal="left" vertical="center"/>
      <protection locked="0"/>
    </xf>
    <xf numFmtId="49" fontId="17" fillId="0" borderId="23" xfId="0" applyNumberFormat="1" applyFont="1" applyFill="1" applyBorder="1" applyAlignment="1" applyProtection="1">
      <alignment horizontal="left" vertical="center"/>
      <protection locked="0"/>
    </xf>
    <xf numFmtId="3" fontId="17" fillId="0" borderId="70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70" xfId="0" applyNumberFormat="1" applyFont="1" applyFill="1" applyBorder="1" applyAlignment="1" applyProtection="1">
      <alignment horizontal="right" vertical="center" wrapText="1"/>
      <protection/>
    </xf>
    <xf numFmtId="3" fontId="17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72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73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0" fontId="15" fillId="0" borderId="38" xfId="0" applyFont="1" applyFill="1" applyBorder="1" applyAlignment="1" applyProtection="1">
      <alignment horizontal="center" vertical="center" wrapText="1"/>
      <protection/>
    </xf>
    <xf numFmtId="0" fontId="38" fillId="0" borderId="0" xfId="60" applyFont="1" applyFill="1">
      <alignment/>
      <protection/>
    </xf>
    <xf numFmtId="0" fontId="6" fillId="0" borderId="0" xfId="60" applyFont="1" applyFill="1" applyAlignment="1">
      <alignment horizontal="centerContinuous" vertical="center"/>
      <protection/>
    </xf>
    <xf numFmtId="0" fontId="2" fillId="0" borderId="0" xfId="60" applyFont="1" applyFill="1" applyAlignment="1">
      <alignment horizontal="centerContinuous" vertical="center"/>
      <protection/>
    </xf>
    <xf numFmtId="0" fontId="5" fillId="0" borderId="0" xfId="60" applyFont="1" applyFill="1" applyAlignment="1">
      <alignment horizontal="right"/>
      <protection/>
    </xf>
    <xf numFmtId="0" fontId="7" fillId="0" borderId="74" xfId="60" applyFont="1" applyFill="1" applyBorder="1" applyAlignment="1">
      <alignment horizontal="center" vertical="center" wrapText="1"/>
      <protection/>
    </xf>
    <xf numFmtId="0" fontId="15" fillId="0" borderId="74" xfId="60" applyFont="1" applyFill="1" applyBorder="1" applyAlignment="1">
      <alignment horizontal="center" vertical="center" wrapText="1"/>
      <protection/>
    </xf>
    <xf numFmtId="0" fontId="15" fillId="0" borderId="75" xfId="60" applyFont="1" applyFill="1" applyBorder="1" applyAlignment="1">
      <alignment horizontal="center" vertical="center" wrapText="1"/>
      <protection/>
    </xf>
    <xf numFmtId="0" fontId="35" fillId="0" borderId="0" xfId="60" applyFill="1">
      <alignment/>
      <protection/>
    </xf>
    <xf numFmtId="37" fontId="15" fillId="0" borderId="76" xfId="60" applyNumberFormat="1" applyFont="1" applyFill="1" applyBorder="1" applyAlignment="1">
      <alignment horizontal="left" vertical="center" indent="1"/>
      <protection/>
    </xf>
    <xf numFmtId="0" fontId="15" fillId="0" borderId="30" xfId="60" applyFont="1" applyFill="1" applyBorder="1" applyAlignment="1">
      <alignment horizontal="left" vertical="center" indent="1"/>
      <protection/>
    </xf>
    <xf numFmtId="171" fontId="15" fillId="0" borderId="29" xfId="60" applyNumberFormat="1" applyFont="1" applyFill="1" applyBorder="1" applyAlignment="1">
      <alignment horizontal="right" vertical="center"/>
      <protection/>
    </xf>
    <xf numFmtId="171" fontId="15" fillId="0" borderId="30" xfId="60" applyNumberFormat="1" applyFont="1" applyFill="1" applyBorder="1" applyAlignment="1">
      <alignment vertical="center"/>
      <protection/>
    </xf>
    <xf numFmtId="171" fontId="15" fillId="0" borderId="30" xfId="60" applyNumberFormat="1" applyFont="1" applyFill="1" applyBorder="1" applyAlignment="1">
      <alignment horizontal="right" vertical="center"/>
      <protection/>
    </xf>
    <xf numFmtId="171" fontId="15" fillId="0" borderId="77" xfId="60" applyNumberFormat="1" applyFont="1" applyFill="1" applyBorder="1" applyAlignment="1">
      <alignment vertical="center"/>
      <protection/>
    </xf>
    <xf numFmtId="0" fontId="39" fillId="0" borderId="0" xfId="60" applyFont="1" applyFill="1" applyAlignment="1">
      <alignment vertical="center"/>
      <protection/>
    </xf>
    <xf numFmtId="37" fontId="17" fillId="0" borderId="78" xfId="60" applyNumberFormat="1" applyFont="1" applyFill="1" applyBorder="1" applyAlignment="1">
      <alignment horizontal="left" indent="1"/>
      <protection/>
    </xf>
    <xf numFmtId="0" fontId="17" fillId="0" borderId="16" xfId="60" applyFont="1" applyFill="1" applyBorder="1" applyAlignment="1">
      <alignment horizontal="left" indent="3"/>
      <protection/>
    </xf>
    <xf numFmtId="171" fontId="17" fillId="0" borderId="24" xfId="42" applyNumberFormat="1" applyFont="1" applyFill="1" applyBorder="1" applyAlignment="1" applyProtection="1" quotePrefix="1">
      <alignment horizontal="right"/>
      <protection locked="0"/>
    </xf>
    <xf numFmtId="171" fontId="17" fillId="0" borderId="16" xfId="42" applyNumberFormat="1" applyFont="1" applyFill="1" applyBorder="1" applyAlignment="1" applyProtection="1">
      <alignment vertical="center"/>
      <protection locked="0"/>
    </xf>
    <xf numFmtId="171" fontId="17" fillId="0" borderId="16" xfId="60" applyNumberFormat="1" applyFont="1" applyFill="1" applyBorder="1">
      <alignment/>
      <protection/>
    </xf>
    <xf numFmtId="171" fontId="17" fillId="0" borderId="16" xfId="42" applyNumberFormat="1" applyFont="1" applyFill="1" applyBorder="1" applyAlignment="1" applyProtection="1" quotePrefix="1">
      <alignment horizontal="right"/>
      <protection locked="0"/>
    </xf>
    <xf numFmtId="171" fontId="17" fillId="0" borderId="79" xfId="60" applyNumberFormat="1" applyFont="1" applyFill="1" applyBorder="1">
      <alignment/>
      <protection/>
    </xf>
    <xf numFmtId="37" fontId="17" fillId="0" borderId="80" xfId="60" applyNumberFormat="1" applyFont="1" applyFill="1" applyBorder="1" applyAlignment="1">
      <alignment horizontal="left" indent="1"/>
      <protection/>
    </xf>
    <xf numFmtId="0" fontId="17" fillId="0" borderId="11" xfId="60" applyFont="1" applyFill="1" applyBorder="1" applyAlignment="1">
      <alignment horizontal="left" indent="3"/>
      <protection/>
    </xf>
    <xf numFmtId="171" fontId="17" fillId="0" borderId="20" xfId="42" applyNumberFormat="1" applyFont="1" applyFill="1" applyBorder="1" applyAlignment="1" applyProtection="1">
      <alignment/>
      <protection locked="0"/>
    </xf>
    <xf numFmtId="171" fontId="17" fillId="0" borderId="11" xfId="42" applyNumberFormat="1" applyFont="1" applyFill="1" applyBorder="1" applyAlignment="1" applyProtection="1">
      <alignment vertical="center"/>
      <protection locked="0"/>
    </xf>
    <xf numFmtId="171" fontId="17" fillId="0" borderId="11" xfId="60" applyNumberFormat="1" applyFont="1" applyFill="1" applyBorder="1">
      <alignment/>
      <protection/>
    </xf>
    <xf numFmtId="171" fontId="17" fillId="0" borderId="11" xfId="42" applyNumberFormat="1" applyFont="1" applyFill="1" applyBorder="1" applyAlignment="1" applyProtection="1">
      <alignment/>
      <protection locked="0"/>
    </xf>
    <xf numFmtId="171" fontId="17" fillId="0" borderId="81" xfId="60" applyNumberFormat="1" applyFont="1" applyFill="1" applyBorder="1">
      <alignment/>
      <protection/>
    </xf>
    <xf numFmtId="171" fontId="17" fillId="0" borderId="20" xfId="60" applyNumberFormat="1" applyFont="1" applyFill="1" applyBorder="1" applyProtection="1">
      <alignment/>
      <protection locked="0"/>
    </xf>
    <xf numFmtId="171" fontId="17" fillId="0" borderId="11" xfId="60" applyNumberFormat="1" applyFont="1" applyFill="1" applyBorder="1" applyAlignment="1" applyProtection="1">
      <alignment vertical="center"/>
      <protection locked="0"/>
    </xf>
    <xf numFmtId="171" fontId="17" fillId="0" borderId="11" xfId="60" applyNumberFormat="1" applyFont="1" applyFill="1" applyBorder="1" applyProtection="1">
      <alignment/>
      <protection locked="0"/>
    </xf>
    <xf numFmtId="171" fontId="17" fillId="0" borderId="25" xfId="60" applyNumberFormat="1" applyFont="1" applyFill="1" applyBorder="1" applyProtection="1">
      <alignment/>
      <protection locked="0"/>
    </xf>
    <xf numFmtId="171" fontId="17" fillId="0" borderId="37" xfId="60" applyNumberFormat="1" applyFont="1" applyFill="1" applyBorder="1" applyAlignment="1" applyProtection="1">
      <alignment vertical="center"/>
      <protection locked="0"/>
    </xf>
    <xf numFmtId="171" fontId="17" fillId="0" borderId="37" xfId="60" applyNumberFormat="1" applyFont="1" applyFill="1" applyBorder="1">
      <alignment/>
      <protection/>
    </xf>
    <xf numFmtId="171" fontId="17" fillId="0" borderId="37" xfId="60" applyNumberFormat="1" applyFont="1" applyFill="1" applyBorder="1" applyProtection="1">
      <alignment/>
      <protection locked="0"/>
    </xf>
    <xf numFmtId="171" fontId="17" fillId="0" borderId="82" xfId="60" applyNumberFormat="1" applyFont="1" applyFill="1" applyBorder="1">
      <alignment/>
      <protection/>
    </xf>
    <xf numFmtId="171" fontId="15" fillId="0" borderId="29" xfId="60" applyNumberFormat="1" applyFont="1" applyFill="1" applyBorder="1" applyAlignment="1">
      <alignment vertical="center"/>
      <protection/>
    </xf>
    <xf numFmtId="0" fontId="39" fillId="0" borderId="0" xfId="60" applyFont="1" applyFill="1" applyAlignment="1">
      <alignment vertical="center"/>
      <protection/>
    </xf>
    <xf numFmtId="171" fontId="17" fillId="0" borderId="24" xfId="60" applyNumberFormat="1" applyFont="1" applyFill="1" applyBorder="1" applyProtection="1">
      <alignment/>
      <protection locked="0"/>
    </xf>
    <xf numFmtId="171" fontId="17" fillId="0" borderId="16" xfId="60" applyNumberFormat="1" applyFont="1" applyFill="1" applyBorder="1" applyAlignment="1" applyProtection="1">
      <alignment vertical="center"/>
      <protection locked="0"/>
    </xf>
    <xf numFmtId="171" fontId="17" fillId="0" borderId="16" xfId="60" applyNumberFormat="1" applyFont="1" applyFill="1" applyBorder="1" applyProtection="1">
      <alignment/>
      <protection locked="0"/>
    </xf>
    <xf numFmtId="37" fontId="17" fillId="0" borderId="80" xfId="60" applyNumberFormat="1" applyFont="1" applyFill="1" applyBorder="1" applyAlignment="1">
      <alignment horizontal="left" wrapText="1" indent="1"/>
      <protection/>
    </xf>
    <xf numFmtId="0" fontId="7" fillId="0" borderId="30" xfId="60" applyFont="1" applyFill="1" applyBorder="1" applyAlignment="1">
      <alignment horizontal="left" vertical="center" indent="1"/>
      <protection/>
    </xf>
    <xf numFmtId="0" fontId="40" fillId="0" borderId="0" xfId="60" applyFont="1" applyFill="1" applyAlignment="1">
      <alignment vertical="center"/>
      <protection/>
    </xf>
    <xf numFmtId="171" fontId="7" fillId="0" borderId="29" xfId="60" applyNumberFormat="1" applyFont="1" applyFill="1" applyBorder="1" applyAlignment="1">
      <alignment horizontal="center" vertical="center" wrapText="1"/>
      <protection/>
    </xf>
    <xf numFmtId="171" fontId="7" fillId="0" borderId="30" xfId="60" applyNumberFormat="1" applyFont="1" applyFill="1" applyBorder="1" applyAlignment="1">
      <alignment horizontal="center" vertical="center" wrapText="1"/>
      <protection/>
    </xf>
    <xf numFmtId="171" fontId="15" fillId="0" borderId="30" xfId="60" applyNumberFormat="1" applyFont="1" applyFill="1" applyBorder="1" applyAlignment="1">
      <alignment horizontal="center" vertical="center" wrapText="1"/>
      <protection/>
    </xf>
    <xf numFmtId="171" fontId="15" fillId="0" borderId="77" xfId="60" applyNumberFormat="1" applyFont="1" applyFill="1" applyBorder="1" applyAlignment="1">
      <alignment horizontal="center" vertical="center" wrapText="1"/>
      <protection/>
    </xf>
    <xf numFmtId="0" fontId="15" fillId="0" borderId="76" xfId="60" applyFont="1" applyFill="1" applyBorder="1" applyAlignment="1">
      <alignment horizontal="left" vertical="center" indent="1"/>
      <protection/>
    </xf>
    <xf numFmtId="0" fontId="15" fillId="0" borderId="30" xfId="60" applyFont="1" applyFill="1" applyBorder="1" applyAlignment="1" quotePrefix="1">
      <alignment horizontal="left" vertical="center" indent="1"/>
      <protection/>
    </xf>
    <xf numFmtId="0" fontId="17" fillId="0" borderId="80" xfId="60" applyFont="1" applyFill="1" applyBorder="1" applyAlignment="1">
      <alignment horizontal="left" indent="1"/>
      <protection/>
    </xf>
    <xf numFmtId="171" fontId="17" fillId="0" borderId="23" xfId="60" applyNumberFormat="1" applyFont="1" applyFill="1" applyBorder="1" applyProtection="1">
      <alignment/>
      <protection locked="0"/>
    </xf>
    <xf numFmtId="171" fontId="17" fillId="0" borderId="18" xfId="60" applyNumberFormat="1" applyFont="1" applyFill="1" applyBorder="1" applyAlignment="1" applyProtection="1">
      <alignment vertical="center"/>
      <protection locked="0"/>
    </xf>
    <xf numFmtId="171" fontId="17" fillId="0" borderId="18" xfId="60" applyNumberFormat="1" applyFont="1" applyFill="1" applyBorder="1">
      <alignment/>
      <protection/>
    </xf>
    <xf numFmtId="171" fontId="17" fillId="0" borderId="83" xfId="60" applyNumberFormat="1" applyFont="1" applyFill="1" applyBorder="1">
      <alignment/>
      <protection/>
    </xf>
    <xf numFmtId="0" fontId="17" fillId="0" borderId="84" xfId="60" applyFont="1" applyFill="1" applyBorder="1" applyAlignment="1">
      <alignment horizontal="left" indent="1"/>
      <protection/>
    </xf>
    <xf numFmtId="0" fontId="17" fillId="0" borderId="10" xfId="60" applyFont="1" applyFill="1" applyBorder="1" applyAlignment="1">
      <alignment horizontal="left" indent="3"/>
      <protection/>
    </xf>
    <xf numFmtId="0" fontId="15" fillId="0" borderId="85" xfId="60" applyFont="1" applyFill="1" applyBorder="1" applyAlignment="1">
      <alignment horizontal="left" vertical="center" indent="1"/>
      <protection/>
    </xf>
    <xf numFmtId="0" fontId="7" fillId="0" borderId="86" xfId="60" applyFont="1" applyFill="1" applyBorder="1" applyAlignment="1">
      <alignment horizontal="left" vertical="center" indent="1"/>
      <protection/>
    </xf>
    <xf numFmtId="171" fontId="15" fillId="0" borderId="87" xfId="60" applyNumberFormat="1" applyFont="1" applyFill="1" applyBorder="1" applyAlignment="1">
      <alignment vertical="center"/>
      <protection/>
    </xf>
    <xf numFmtId="171" fontId="15" fillId="0" borderId="86" xfId="60" applyNumberFormat="1" applyFont="1" applyFill="1" applyBorder="1" applyAlignment="1">
      <alignment vertical="center"/>
      <protection/>
    </xf>
    <xf numFmtId="171" fontId="15" fillId="0" borderId="88" xfId="60" applyNumberFormat="1" applyFont="1" applyFill="1" applyBorder="1" applyAlignment="1">
      <alignment vertical="center"/>
      <protection/>
    </xf>
    <xf numFmtId="0" fontId="40" fillId="0" borderId="0" xfId="60" applyFont="1" applyFill="1" applyAlignment="1">
      <alignment vertical="center"/>
      <protection/>
    </xf>
    <xf numFmtId="0" fontId="0" fillId="0" borderId="0" xfId="60" applyFont="1" applyFill="1" applyAlignment="1">
      <alignment horizontal="right"/>
      <protection/>
    </xf>
    <xf numFmtId="0" fontId="0" fillId="0" borderId="0" xfId="60" applyFont="1" applyFill="1">
      <alignment/>
      <protection/>
    </xf>
    <xf numFmtId="164" fontId="35" fillId="0" borderId="0" xfId="60" applyNumberFormat="1" applyFill="1" applyAlignment="1">
      <alignment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39" fillId="0" borderId="0" xfId="60" applyFont="1" applyFill="1">
      <alignment/>
      <protection/>
    </xf>
    <xf numFmtId="0" fontId="37" fillId="0" borderId="25" xfId="60" applyNumberFormat="1" applyFont="1" applyFill="1" applyBorder="1" applyAlignment="1" applyProtection="1">
      <alignment horizontal="center" vertical="center"/>
      <protection/>
    </xf>
    <xf numFmtId="0" fontId="37" fillId="0" borderId="37" xfId="60" applyNumberFormat="1" applyFont="1" applyFill="1" applyBorder="1" applyAlignment="1" applyProtection="1">
      <alignment horizontal="center" vertical="center"/>
      <protection/>
    </xf>
    <xf numFmtId="0" fontId="37" fillId="0" borderId="26" xfId="60" applyNumberFormat="1" applyFont="1" applyFill="1" applyBorder="1" applyAlignment="1" applyProtection="1">
      <alignment horizontal="center" vertical="center"/>
      <protection/>
    </xf>
    <xf numFmtId="0" fontId="35" fillId="0" borderId="0" xfId="60" applyFill="1" applyAlignment="1">
      <alignment vertical="center"/>
      <protection/>
    </xf>
    <xf numFmtId="169" fontId="17" fillId="0" borderId="22" xfId="60" applyNumberFormat="1" applyFont="1" applyFill="1" applyBorder="1" applyAlignment="1">
      <alignment horizontal="center" vertical="center"/>
      <protection/>
    </xf>
    <xf numFmtId="0" fontId="17" fillId="0" borderId="13" xfId="60" applyFont="1" applyFill="1" applyBorder="1" applyAlignment="1">
      <alignment horizontal="left" vertical="center" wrapText="1"/>
      <protection/>
    </xf>
    <xf numFmtId="171" fontId="17" fillId="0" borderId="13" xfId="60" applyNumberFormat="1" applyFont="1" applyFill="1" applyBorder="1" applyAlignment="1" applyProtection="1">
      <alignment horizontal="right" vertical="center"/>
      <protection locked="0"/>
    </xf>
    <xf numFmtId="171" fontId="17" fillId="0" borderId="14" xfId="60" applyNumberFormat="1" applyFont="1" applyFill="1" applyBorder="1" applyAlignment="1" applyProtection="1">
      <alignment horizontal="right" vertical="center"/>
      <protection locked="0"/>
    </xf>
    <xf numFmtId="169" fontId="17" fillId="0" borderId="20" xfId="60" applyNumberFormat="1" applyFont="1" applyFill="1" applyBorder="1" applyAlignment="1">
      <alignment horizontal="center" vertical="center"/>
      <protection/>
    </xf>
    <xf numFmtId="0" fontId="17" fillId="0" borderId="11" xfId="60" applyFont="1" applyFill="1" applyBorder="1" applyAlignment="1">
      <alignment horizontal="left" vertical="center" wrapText="1"/>
      <protection/>
    </xf>
    <xf numFmtId="171" fontId="17" fillId="0" borderId="11" xfId="60" applyNumberFormat="1" applyFont="1" applyFill="1" applyBorder="1" applyAlignment="1" applyProtection="1">
      <alignment horizontal="right" vertical="center"/>
      <protection locked="0"/>
    </xf>
    <xf numFmtId="171" fontId="17" fillId="0" borderId="12" xfId="60" applyNumberFormat="1" applyFont="1" applyFill="1" applyBorder="1" applyAlignment="1" applyProtection="1">
      <alignment horizontal="right" vertical="center"/>
      <protection locked="0"/>
    </xf>
    <xf numFmtId="169" fontId="17" fillId="0" borderId="23" xfId="60" applyNumberFormat="1" applyFont="1" applyFill="1" applyBorder="1" applyAlignment="1">
      <alignment horizontal="center" vertical="center"/>
      <protection/>
    </xf>
    <xf numFmtId="0" fontId="17" fillId="0" borderId="18" xfId="60" applyFont="1" applyFill="1" applyBorder="1" applyAlignment="1">
      <alignment horizontal="left" vertical="center" wrapText="1"/>
      <protection/>
    </xf>
    <xf numFmtId="171" fontId="17" fillId="0" borderId="18" xfId="60" applyNumberFormat="1" applyFont="1" applyFill="1" applyBorder="1" applyAlignment="1" applyProtection="1">
      <alignment horizontal="right" vertical="center"/>
      <protection locked="0"/>
    </xf>
    <xf numFmtId="171" fontId="17" fillId="0" borderId="15" xfId="60" applyNumberFormat="1" applyFont="1" applyFill="1" applyBorder="1" applyAlignment="1" applyProtection="1">
      <alignment horizontal="right" vertical="center"/>
      <protection locked="0"/>
    </xf>
    <xf numFmtId="169" fontId="15" fillId="0" borderId="29" xfId="60" applyNumberFormat="1" applyFont="1" applyFill="1" applyBorder="1" applyAlignment="1">
      <alignment horizontal="center" vertical="center"/>
      <protection/>
    </xf>
    <xf numFmtId="0" fontId="15" fillId="0" borderId="30" xfId="60" applyFont="1" applyFill="1" applyBorder="1" applyAlignment="1">
      <alignment horizontal="left" vertical="center" wrapText="1"/>
      <protection/>
    </xf>
    <xf numFmtId="171" fontId="19" fillId="0" borderId="30" xfId="60" applyNumberFormat="1" applyFont="1" applyFill="1" applyBorder="1" applyAlignment="1">
      <alignment vertical="center"/>
      <protection/>
    </xf>
    <xf numFmtId="171" fontId="19" fillId="0" borderId="31" xfId="60" applyNumberFormat="1" applyFont="1" applyFill="1" applyBorder="1" applyAlignment="1">
      <alignment vertical="center"/>
      <protection/>
    </xf>
    <xf numFmtId="0" fontId="41" fillId="0" borderId="0" xfId="60" applyFont="1" applyFill="1" applyAlignment="1">
      <alignment vertical="center"/>
      <protection/>
    </xf>
    <xf numFmtId="171" fontId="17" fillId="0" borderId="13" xfId="60" applyNumberFormat="1" applyFont="1" applyFill="1" applyBorder="1" applyAlignment="1" applyProtection="1">
      <alignment vertical="center"/>
      <protection locked="0"/>
    </xf>
    <xf numFmtId="171" fontId="17" fillId="0" borderId="14" xfId="60" applyNumberFormat="1" applyFont="1" applyFill="1" applyBorder="1" applyAlignment="1" applyProtection="1">
      <alignment vertical="center"/>
      <protection locked="0"/>
    </xf>
    <xf numFmtId="171" fontId="17" fillId="0" borderId="15" xfId="60" applyNumberFormat="1" applyFont="1" applyFill="1" applyBorder="1" applyAlignment="1" applyProtection="1">
      <alignment vertical="center"/>
      <protection locked="0"/>
    </xf>
    <xf numFmtId="171" fontId="17" fillId="33" borderId="11" xfId="60" applyNumberFormat="1" applyFont="1" applyFill="1" applyBorder="1" applyAlignment="1" applyProtection="1">
      <alignment vertical="center"/>
      <protection/>
    </xf>
    <xf numFmtId="171" fontId="17" fillId="0" borderId="12" xfId="60" applyNumberFormat="1" applyFont="1" applyFill="1" applyBorder="1" applyAlignment="1" applyProtection="1">
      <alignment vertical="center"/>
      <protection locked="0"/>
    </xf>
    <xf numFmtId="0" fontId="17" fillId="0" borderId="11" xfId="60" applyFont="1" applyFill="1" applyBorder="1" applyAlignment="1" quotePrefix="1">
      <alignment horizontal="left" vertical="center" wrapText="1"/>
      <protection/>
    </xf>
    <xf numFmtId="0" fontId="17" fillId="0" borderId="18" xfId="60" applyFont="1" applyFill="1" applyBorder="1" applyAlignment="1" quotePrefix="1">
      <alignment horizontal="left" vertical="center" wrapText="1"/>
      <protection/>
    </xf>
    <xf numFmtId="171" fontId="19" fillId="0" borderId="30" xfId="60" applyNumberFormat="1" applyFont="1" applyFill="1" applyBorder="1" applyAlignment="1" applyProtection="1">
      <alignment vertical="center"/>
      <protection/>
    </xf>
    <xf numFmtId="171" fontId="19" fillId="0" borderId="31" xfId="60" applyNumberFormat="1" applyFont="1" applyFill="1" applyBorder="1" applyAlignment="1" applyProtection="1">
      <alignment vertical="center"/>
      <protection/>
    </xf>
    <xf numFmtId="0" fontId="17" fillId="0" borderId="10" xfId="60" applyFont="1" applyFill="1" applyBorder="1" applyAlignment="1">
      <alignment horizontal="left" vertical="center" wrapText="1"/>
      <protection/>
    </xf>
    <xf numFmtId="169" fontId="15" fillId="0" borderId="21" xfId="60" applyNumberFormat="1" applyFont="1" applyFill="1" applyBorder="1" applyAlignment="1">
      <alignment horizontal="center" vertical="center"/>
      <protection/>
    </xf>
    <xf numFmtId="0" fontId="15" fillId="0" borderId="35" xfId="60" applyFont="1" applyFill="1" applyBorder="1" applyAlignment="1">
      <alignment horizontal="left" vertical="center" wrapText="1"/>
      <protection/>
    </xf>
    <xf numFmtId="171" fontId="19" fillId="0" borderId="35" xfId="60" applyNumberFormat="1" applyFont="1" applyFill="1" applyBorder="1" applyAlignment="1" applyProtection="1">
      <alignment vertical="center"/>
      <protection/>
    </xf>
    <xf numFmtId="171" fontId="19" fillId="0" borderId="28" xfId="60" applyNumberFormat="1" applyFont="1" applyFill="1" applyBorder="1" applyAlignment="1" applyProtection="1">
      <alignment vertical="center"/>
      <protection/>
    </xf>
    <xf numFmtId="171" fontId="17" fillId="33" borderId="18" xfId="60" applyNumberFormat="1" applyFont="1" applyFill="1" applyBorder="1" applyAlignment="1" applyProtection="1">
      <alignment vertical="center"/>
      <protection/>
    </xf>
    <xf numFmtId="169" fontId="15" fillId="0" borderId="32" xfId="60" applyNumberFormat="1" applyFont="1" applyFill="1" applyBorder="1" applyAlignment="1">
      <alignment horizontal="center" vertical="center"/>
      <protection/>
    </xf>
    <xf numFmtId="0" fontId="15" fillId="0" borderId="41" xfId="60" applyFont="1" applyFill="1" applyBorder="1" applyAlignment="1">
      <alignment horizontal="left" vertical="center" wrapText="1"/>
      <protection/>
    </xf>
    <xf numFmtId="171" fontId="19" fillId="0" borderId="33" xfId="60" applyNumberFormat="1" applyFont="1" applyFill="1" applyBorder="1" applyAlignment="1" applyProtection="1">
      <alignment vertical="center"/>
      <protection/>
    </xf>
    <xf numFmtId="169" fontId="15" fillId="0" borderId="29" xfId="60" applyNumberFormat="1" applyFont="1" applyFill="1" applyBorder="1" applyAlignment="1">
      <alignment horizontal="center" vertical="center"/>
      <protection/>
    </xf>
    <xf numFmtId="169" fontId="15" fillId="0" borderId="21" xfId="60" applyNumberFormat="1" applyFont="1" applyFill="1" applyBorder="1" applyAlignment="1">
      <alignment horizontal="center" vertical="center"/>
      <protection/>
    </xf>
    <xf numFmtId="171" fontId="19" fillId="33" borderId="35" xfId="60" applyNumberFormat="1" applyFont="1" applyFill="1" applyBorder="1" applyAlignment="1" applyProtection="1">
      <alignment vertical="center"/>
      <protection/>
    </xf>
    <xf numFmtId="0" fontId="36" fillId="0" borderId="0" xfId="0" applyFont="1" applyFill="1" applyAlignment="1">
      <alignment/>
    </xf>
    <xf numFmtId="0" fontId="42" fillId="0" borderId="0" xfId="60" applyFont="1" applyFill="1">
      <alignment/>
      <protection/>
    </xf>
    <xf numFmtId="0" fontId="43" fillId="0" borderId="0" xfId="60" applyFont="1" applyFill="1">
      <alignment/>
      <protection/>
    </xf>
    <xf numFmtId="0" fontId="7" fillId="0" borderId="32" xfId="60" applyFont="1" applyFill="1" applyBorder="1" applyAlignment="1" quotePrefix="1">
      <alignment horizontal="center" vertical="center" wrapText="1"/>
      <protection/>
    </xf>
    <xf numFmtId="0" fontId="7" fillId="0" borderId="33" xfId="60" applyFont="1" applyFill="1" applyBorder="1" applyAlignment="1">
      <alignment horizontal="center" vertical="center"/>
      <protection/>
    </xf>
    <xf numFmtId="0" fontId="7" fillId="0" borderId="41" xfId="60" applyFont="1" applyFill="1" applyBorder="1" applyAlignment="1">
      <alignment horizontal="center" vertical="center" wrapText="1"/>
      <protection/>
    </xf>
    <xf numFmtId="0" fontId="7" fillId="0" borderId="33" xfId="60" applyFont="1" applyFill="1" applyBorder="1" applyAlignment="1">
      <alignment horizontal="center" vertical="center" wrapText="1"/>
      <protection/>
    </xf>
    <xf numFmtId="169" fontId="17" fillId="0" borderId="24" xfId="60" applyNumberFormat="1" applyFont="1" applyFill="1" applyBorder="1" applyAlignment="1">
      <alignment horizontal="center" vertical="center"/>
      <protection/>
    </xf>
    <xf numFmtId="0" fontId="17" fillId="0" borderId="16" xfId="60" applyFont="1" applyFill="1" applyBorder="1" applyAlignment="1">
      <alignment horizontal="left" vertical="center" wrapText="1" indent="1"/>
      <protection/>
    </xf>
    <xf numFmtId="171" fontId="17" fillId="0" borderId="16" xfId="60" applyNumberFormat="1" applyFont="1" applyFill="1" applyBorder="1" applyAlignment="1" applyProtection="1">
      <alignment horizontal="right" vertical="center"/>
      <protection locked="0"/>
    </xf>
    <xf numFmtId="171" fontId="17" fillId="0" borderId="16" xfId="42" applyNumberFormat="1" applyFont="1" applyFill="1" applyBorder="1" applyAlignment="1" applyProtection="1">
      <alignment horizontal="right" vertical="center"/>
      <protection locked="0"/>
    </xf>
    <xf numFmtId="171" fontId="17" fillId="0" borderId="16" xfId="60" applyNumberFormat="1" applyFont="1" applyFill="1" applyBorder="1" applyAlignment="1">
      <alignment horizontal="right" vertical="center"/>
      <protection/>
    </xf>
    <xf numFmtId="171" fontId="17" fillId="0" borderId="16" xfId="42" applyNumberFormat="1" applyFont="1" applyFill="1" applyBorder="1" applyAlignment="1" applyProtection="1" quotePrefix="1">
      <alignment horizontal="right" vertical="center"/>
      <protection locked="0"/>
    </xf>
    <xf numFmtId="171" fontId="17" fillId="0" borderId="17" xfId="60" applyNumberFormat="1" applyFont="1" applyFill="1" applyBorder="1" applyAlignment="1">
      <alignment horizontal="right" vertical="center"/>
      <protection/>
    </xf>
    <xf numFmtId="0" fontId="17" fillId="0" borderId="11" xfId="60" applyFont="1" applyFill="1" applyBorder="1" applyAlignment="1" quotePrefix="1">
      <alignment horizontal="left" vertical="center" wrapText="1" indent="1"/>
      <protection/>
    </xf>
    <xf numFmtId="171" fontId="17" fillId="0" borderId="11" xfId="42" applyNumberFormat="1" applyFont="1" applyFill="1" applyBorder="1" applyAlignment="1" applyProtection="1">
      <alignment horizontal="right" vertical="center"/>
      <protection locked="0"/>
    </xf>
    <xf numFmtId="171" fontId="17" fillId="0" borderId="11" xfId="60" applyNumberFormat="1" applyFont="1" applyFill="1" applyBorder="1" applyAlignment="1">
      <alignment horizontal="right" vertical="center"/>
      <protection/>
    </xf>
    <xf numFmtId="171" fontId="17" fillId="0" borderId="11" xfId="42" applyNumberFormat="1" applyFont="1" applyFill="1" applyBorder="1" applyAlignment="1" applyProtection="1" quotePrefix="1">
      <alignment horizontal="right" vertical="center"/>
      <protection locked="0"/>
    </xf>
    <xf numFmtId="171" fontId="17" fillId="0" borderId="12" xfId="60" applyNumberFormat="1" applyFont="1" applyFill="1" applyBorder="1" applyAlignment="1">
      <alignment horizontal="right" vertical="center"/>
      <protection/>
    </xf>
    <xf numFmtId="169" fontId="17" fillId="0" borderId="19" xfId="60" applyNumberFormat="1" applyFont="1" applyFill="1" applyBorder="1" applyAlignment="1">
      <alignment horizontal="center" vertical="center"/>
      <protection/>
    </xf>
    <xf numFmtId="0" fontId="17" fillId="0" borderId="10" xfId="60" applyFont="1" applyFill="1" applyBorder="1" applyAlignment="1">
      <alignment horizontal="left" vertical="center" wrapText="1" indent="1"/>
      <protection/>
    </xf>
    <xf numFmtId="171" fontId="17" fillId="0" borderId="10" xfId="60" applyNumberFormat="1" applyFont="1" applyFill="1" applyBorder="1" applyAlignment="1" applyProtection="1">
      <alignment horizontal="right" vertical="center"/>
      <protection locked="0"/>
    </xf>
    <xf numFmtId="171" fontId="17" fillId="0" borderId="10" xfId="42" applyNumberFormat="1" applyFont="1" applyFill="1" applyBorder="1" applyAlignment="1" applyProtection="1">
      <alignment horizontal="right" vertical="center"/>
      <protection locked="0"/>
    </xf>
    <xf numFmtId="171" fontId="17" fillId="0" borderId="10" xfId="60" applyNumberFormat="1" applyFont="1" applyFill="1" applyBorder="1" applyAlignment="1">
      <alignment horizontal="right" vertical="center"/>
      <protection/>
    </xf>
    <xf numFmtId="171" fontId="17" fillId="0" borderId="10" xfId="42" applyNumberFormat="1" applyFont="1" applyFill="1" applyBorder="1" applyAlignment="1" applyProtection="1" quotePrefix="1">
      <alignment horizontal="right" vertical="center"/>
      <protection locked="0"/>
    </xf>
    <xf numFmtId="171" fontId="17" fillId="0" borderId="27" xfId="60" applyNumberFormat="1" applyFont="1" applyFill="1" applyBorder="1" applyAlignment="1">
      <alignment horizontal="right" vertical="center"/>
      <protection/>
    </xf>
    <xf numFmtId="0" fontId="15" fillId="0" borderId="30" xfId="60" applyFont="1" applyFill="1" applyBorder="1" applyAlignment="1" quotePrefix="1">
      <alignment horizontal="left" vertical="center" wrapText="1" indent="1"/>
      <protection/>
    </xf>
    <xf numFmtId="171" fontId="15" fillId="0" borderId="30" xfId="60" applyNumberFormat="1" applyFont="1" applyFill="1" applyBorder="1" applyAlignment="1" applyProtection="1">
      <alignment horizontal="right" vertical="center"/>
      <protection/>
    </xf>
    <xf numFmtId="171" fontId="15" fillId="0" borderId="31" xfId="60" applyNumberFormat="1" applyFont="1" applyFill="1" applyBorder="1" applyAlignment="1" applyProtection="1">
      <alignment horizontal="right" vertical="center"/>
      <protection/>
    </xf>
    <xf numFmtId="0" fontId="39" fillId="0" borderId="0" xfId="60" applyFont="1" applyFill="1" applyBorder="1" applyAlignment="1">
      <alignment vertical="center"/>
      <protection/>
    </xf>
    <xf numFmtId="0" fontId="17" fillId="0" borderId="13" xfId="60" applyFont="1" applyFill="1" applyBorder="1" applyAlignment="1" quotePrefix="1">
      <alignment horizontal="left" vertical="center" wrapText="1" indent="1"/>
      <protection/>
    </xf>
    <xf numFmtId="171" fontId="17" fillId="0" borderId="13" xfId="42" applyNumberFormat="1" applyFont="1" applyFill="1" applyBorder="1" applyAlignment="1" applyProtection="1">
      <alignment horizontal="right" vertical="center"/>
      <protection locked="0"/>
    </xf>
    <xf numFmtId="171" fontId="17" fillId="0" borderId="13" xfId="60" applyNumberFormat="1" applyFont="1" applyFill="1" applyBorder="1" applyAlignment="1">
      <alignment horizontal="right" vertical="center"/>
      <protection/>
    </xf>
    <xf numFmtId="171" fontId="17" fillId="0" borderId="13" xfId="42" applyNumberFormat="1" applyFont="1" applyFill="1" applyBorder="1" applyAlignment="1" applyProtection="1" quotePrefix="1">
      <alignment horizontal="right" vertical="center"/>
      <protection locked="0"/>
    </xf>
    <xf numFmtId="171" fontId="17" fillId="0" borderId="14" xfId="60" applyNumberFormat="1" applyFont="1" applyFill="1" applyBorder="1" applyAlignment="1">
      <alignment horizontal="right" vertical="center"/>
      <protection/>
    </xf>
    <xf numFmtId="0" fontId="35" fillId="0" borderId="0" xfId="60" applyFill="1" applyBorder="1" applyAlignment="1">
      <alignment vertical="center"/>
      <protection/>
    </xf>
    <xf numFmtId="0" fontId="17" fillId="0" borderId="18" xfId="60" applyFont="1" applyFill="1" applyBorder="1" applyAlignment="1" quotePrefix="1">
      <alignment horizontal="left" vertical="center" wrapText="1" indent="1"/>
      <protection/>
    </xf>
    <xf numFmtId="171" fontId="17" fillId="0" borderId="18" xfId="42" applyNumberFormat="1" applyFont="1" applyFill="1" applyBorder="1" applyAlignment="1" applyProtection="1">
      <alignment horizontal="right" vertical="center"/>
      <protection locked="0"/>
    </xf>
    <xf numFmtId="171" fontId="17" fillId="0" borderId="18" xfId="60" applyNumberFormat="1" applyFont="1" applyFill="1" applyBorder="1" applyAlignment="1">
      <alignment horizontal="right" vertical="center"/>
      <protection/>
    </xf>
    <xf numFmtId="171" fontId="17" fillId="0" borderId="18" xfId="42" applyNumberFormat="1" applyFont="1" applyFill="1" applyBorder="1" applyAlignment="1" applyProtection="1" quotePrefix="1">
      <alignment horizontal="right" vertical="center"/>
      <protection locked="0"/>
    </xf>
    <xf numFmtId="171" fontId="17" fillId="0" borderId="15" xfId="60" applyNumberFormat="1" applyFont="1" applyFill="1" applyBorder="1" applyAlignment="1">
      <alignment horizontal="right" vertical="center"/>
      <protection/>
    </xf>
    <xf numFmtId="0" fontId="15" fillId="0" borderId="30" xfId="60" applyFont="1" applyFill="1" applyBorder="1" applyAlignment="1">
      <alignment horizontal="left" vertical="center" wrapText="1" indent="1"/>
      <protection/>
    </xf>
    <xf numFmtId="171" fontId="15" fillId="0" borderId="30" xfId="60" applyNumberFormat="1" applyFont="1" applyFill="1" applyBorder="1" applyAlignment="1" applyProtection="1">
      <alignment horizontal="right" vertical="center"/>
      <protection/>
    </xf>
    <xf numFmtId="171" fontId="15" fillId="0" borderId="31" xfId="60" applyNumberFormat="1" applyFont="1" applyFill="1" applyBorder="1" applyAlignment="1" applyProtection="1">
      <alignment horizontal="right" vertical="center"/>
      <protection/>
    </xf>
    <xf numFmtId="0" fontId="17" fillId="0" borderId="16" xfId="60" applyFont="1" applyFill="1" applyBorder="1" applyAlignment="1" quotePrefix="1">
      <alignment horizontal="left" vertical="center" wrapText="1" indent="1"/>
      <protection/>
    </xf>
    <xf numFmtId="0" fontId="17" fillId="0" borderId="10" xfId="60" applyFont="1" applyFill="1" applyBorder="1" applyAlignment="1" quotePrefix="1">
      <alignment horizontal="left" vertical="center" wrapText="1" indent="1"/>
      <protection/>
    </xf>
    <xf numFmtId="171" fontId="15" fillId="0" borderId="31" xfId="60" applyNumberFormat="1" applyFont="1" applyFill="1" applyBorder="1" applyAlignment="1">
      <alignment horizontal="right" vertical="center"/>
      <protection/>
    </xf>
    <xf numFmtId="0" fontId="17" fillId="0" borderId="13" xfId="60" applyFont="1" applyFill="1" applyBorder="1" applyAlignment="1">
      <alignment horizontal="left" vertical="center" wrapText="1" indent="1"/>
      <protection/>
    </xf>
    <xf numFmtId="169" fontId="17" fillId="0" borderId="25" xfId="60" applyNumberFormat="1" applyFont="1" applyFill="1" applyBorder="1" applyAlignment="1">
      <alignment horizontal="center" vertical="center"/>
      <protection/>
    </xf>
    <xf numFmtId="0" fontId="17" fillId="0" borderId="37" xfId="60" applyFont="1" applyFill="1" applyBorder="1" applyAlignment="1" quotePrefix="1">
      <alignment horizontal="left" vertical="center" wrapText="1" indent="1"/>
      <protection/>
    </xf>
    <xf numFmtId="171" fontId="17" fillId="0" borderId="37" xfId="60" applyNumberFormat="1" applyFont="1" applyFill="1" applyBorder="1" applyAlignment="1" applyProtection="1">
      <alignment horizontal="right" vertical="center"/>
      <protection locked="0"/>
    </xf>
    <xf numFmtId="171" fontId="17" fillId="0" borderId="37" xfId="42" applyNumberFormat="1" applyFont="1" applyFill="1" applyBorder="1" applyAlignment="1" applyProtection="1">
      <alignment horizontal="right" vertical="center"/>
      <protection locked="0"/>
    </xf>
    <xf numFmtId="171" fontId="17" fillId="0" borderId="37" xfId="60" applyNumberFormat="1" applyFont="1" applyFill="1" applyBorder="1" applyAlignment="1">
      <alignment horizontal="right" vertical="center"/>
      <protection/>
    </xf>
    <xf numFmtId="171" fontId="17" fillId="0" borderId="37" xfId="42" applyNumberFormat="1" applyFont="1" applyFill="1" applyBorder="1" applyAlignment="1" applyProtection="1" quotePrefix="1">
      <alignment horizontal="right" vertical="center"/>
      <protection locked="0"/>
    </xf>
    <xf numFmtId="171" fontId="17" fillId="0" borderId="26" xfId="60" applyNumberFormat="1" applyFont="1" applyFill="1" applyBorder="1" applyAlignment="1">
      <alignment horizontal="right" vertical="center"/>
      <protection/>
    </xf>
    <xf numFmtId="0" fontId="2" fillId="0" borderId="0" xfId="60" applyFont="1" applyFill="1">
      <alignment/>
      <protection/>
    </xf>
    <xf numFmtId="0" fontId="7" fillId="0" borderId="41" xfId="60" applyFont="1" applyFill="1" applyBorder="1" applyAlignment="1">
      <alignment horizontal="center" vertical="center"/>
      <protection/>
    </xf>
    <xf numFmtId="0" fontId="7" fillId="0" borderId="32" xfId="60" applyFont="1" applyFill="1" applyBorder="1" applyAlignment="1">
      <alignment horizontal="center" vertical="center" wrapText="1"/>
      <protection/>
    </xf>
    <xf numFmtId="0" fontId="7" fillId="0" borderId="49" xfId="60" applyFont="1" applyFill="1" applyBorder="1" applyAlignment="1">
      <alignment horizontal="center" vertical="center" wrapText="1"/>
      <protection/>
    </xf>
    <xf numFmtId="169" fontId="17" fillId="0" borderId="24" xfId="60" applyNumberFormat="1" applyFont="1" applyFill="1" applyBorder="1" applyAlignment="1">
      <alignment horizontal="center" vertical="center" wrapText="1"/>
      <protection/>
    </xf>
    <xf numFmtId="0" fontId="17" fillId="0" borderId="63" xfId="60" applyFont="1" applyFill="1" applyBorder="1" applyAlignment="1">
      <alignment horizontal="left" vertical="center" wrapText="1"/>
      <protection/>
    </xf>
    <xf numFmtId="171" fontId="17" fillId="0" borderId="24" xfId="60" applyNumberFormat="1" applyFont="1" applyFill="1" applyBorder="1" applyAlignment="1" applyProtection="1">
      <alignment vertical="center"/>
      <protection locked="0"/>
    </xf>
    <xf numFmtId="171" fontId="17" fillId="0" borderId="63" xfId="60" applyNumberFormat="1" applyFont="1" applyFill="1" applyBorder="1" applyAlignment="1">
      <alignment vertical="center"/>
      <protection/>
    </xf>
    <xf numFmtId="171" fontId="17" fillId="0" borderId="17" xfId="60" applyNumberFormat="1" applyFont="1" applyFill="1" applyBorder="1" applyAlignment="1">
      <alignment vertical="center"/>
      <protection/>
    </xf>
    <xf numFmtId="169" fontId="17" fillId="0" borderId="20" xfId="60" applyNumberFormat="1" applyFont="1" applyFill="1" applyBorder="1" applyAlignment="1">
      <alignment horizontal="center" vertical="center" wrapText="1"/>
      <protection/>
    </xf>
    <xf numFmtId="0" fontId="17" fillId="0" borderId="34" xfId="60" applyFont="1" applyFill="1" applyBorder="1" applyAlignment="1">
      <alignment horizontal="left" vertical="center" wrapText="1"/>
      <protection/>
    </xf>
    <xf numFmtId="171" fontId="17" fillId="0" borderId="20" xfId="60" applyNumberFormat="1" applyFont="1" applyFill="1" applyBorder="1" applyAlignment="1" applyProtection="1">
      <alignment vertical="center"/>
      <protection locked="0"/>
    </xf>
    <xf numFmtId="171" fontId="17" fillId="0" borderId="34" xfId="60" applyNumberFormat="1" applyFont="1" applyFill="1" applyBorder="1" applyAlignment="1">
      <alignment vertical="center"/>
      <protection/>
    </xf>
    <xf numFmtId="171" fontId="17" fillId="0" borderId="12" xfId="60" applyNumberFormat="1" applyFont="1" applyFill="1" applyBorder="1" applyAlignment="1">
      <alignment vertical="center"/>
      <protection/>
    </xf>
    <xf numFmtId="169" fontId="17" fillId="0" borderId="23" xfId="60" applyNumberFormat="1" applyFont="1" applyFill="1" applyBorder="1" applyAlignment="1">
      <alignment horizontal="center" vertical="center" wrapText="1"/>
      <protection/>
    </xf>
    <xf numFmtId="0" fontId="17" fillId="0" borderId="60" xfId="60" applyFont="1" applyFill="1" applyBorder="1" applyAlignment="1">
      <alignment horizontal="left" vertical="center" wrapText="1"/>
      <protection/>
    </xf>
    <xf numFmtId="171" fontId="17" fillId="0" borderId="23" xfId="60" applyNumberFormat="1" applyFont="1" applyFill="1" applyBorder="1" applyAlignment="1" applyProtection="1">
      <alignment vertical="center"/>
      <protection locked="0"/>
    </xf>
    <xf numFmtId="171" fontId="17" fillId="0" borderId="60" xfId="60" applyNumberFormat="1" applyFont="1" applyFill="1" applyBorder="1" applyAlignment="1">
      <alignment vertical="center"/>
      <protection/>
    </xf>
    <xf numFmtId="171" fontId="17" fillId="0" borderId="15" xfId="60" applyNumberFormat="1" applyFont="1" applyFill="1" applyBorder="1" applyAlignment="1">
      <alignment vertical="center"/>
      <protection/>
    </xf>
    <xf numFmtId="169" fontId="15" fillId="0" borderId="29" xfId="60" applyNumberFormat="1" applyFont="1" applyFill="1" applyBorder="1" applyAlignment="1">
      <alignment horizontal="center" vertical="center" wrapText="1"/>
      <protection/>
    </xf>
    <xf numFmtId="0" fontId="15" fillId="0" borderId="38" xfId="60" applyFont="1" applyFill="1" applyBorder="1" applyAlignment="1">
      <alignment horizontal="left" vertical="center" wrapText="1"/>
      <protection/>
    </xf>
    <xf numFmtId="171" fontId="15" fillId="0" borderId="29" xfId="60" applyNumberFormat="1" applyFont="1" applyFill="1" applyBorder="1" applyAlignment="1" applyProtection="1">
      <alignment vertical="center"/>
      <protection/>
    </xf>
    <xf numFmtId="171" fontId="15" fillId="0" borderId="30" xfId="60" applyNumberFormat="1" applyFont="1" applyFill="1" applyBorder="1" applyAlignment="1" applyProtection="1">
      <alignment vertical="center"/>
      <protection/>
    </xf>
    <xf numFmtId="171" fontId="15" fillId="0" borderId="38" xfId="60" applyNumberFormat="1" applyFont="1" applyFill="1" applyBorder="1" applyAlignment="1" applyProtection="1">
      <alignment vertical="center"/>
      <protection/>
    </xf>
    <xf numFmtId="171" fontId="15" fillId="0" borderId="31" xfId="60" applyNumberFormat="1" applyFont="1" applyFill="1" applyBorder="1" applyAlignment="1" applyProtection="1">
      <alignment vertical="center"/>
      <protection/>
    </xf>
    <xf numFmtId="169" fontId="17" fillId="0" borderId="22" xfId="60" applyNumberFormat="1" applyFont="1" applyFill="1" applyBorder="1" applyAlignment="1">
      <alignment horizontal="center" vertical="center" wrapText="1"/>
      <protection/>
    </xf>
    <xf numFmtId="0" fontId="17" fillId="0" borderId="89" xfId="60" applyFont="1" applyFill="1" applyBorder="1" applyAlignment="1">
      <alignment horizontal="left" vertical="center" wrapText="1"/>
      <protection/>
    </xf>
    <xf numFmtId="171" fontId="17" fillId="0" borderId="22" xfId="60" applyNumberFormat="1" applyFont="1" applyFill="1" applyBorder="1" applyAlignment="1" applyProtection="1">
      <alignment vertical="center"/>
      <protection locked="0"/>
    </xf>
    <xf numFmtId="171" fontId="17" fillId="0" borderId="89" xfId="60" applyNumberFormat="1" applyFont="1" applyFill="1" applyBorder="1" applyAlignment="1">
      <alignment vertical="center"/>
      <protection/>
    </xf>
    <xf numFmtId="171" fontId="17" fillId="0" borderId="14" xfId="60" applyNumberFormat="1" applyFont="1" applyFill="1" applyBorder="1" applyAlignment="1">
      <alignment vertical="center"/>
      <protection/>
    </xf>
    <xf numFmtId="0" fontId="17" fillId="0" borderId="60" xfId="60" applyFont="1" applyFill="1" applyBorder="1" applyAlignment="1" quotePrefix="1">
      <alignment horizontal="left" vertical="center" wrapText="1"/>
      <protection/>
    </xf>
    <xf numFmtId="0" fontId="15" fillId="0" borderId="38" xfId="60" applyFont="1" applyFill="1" applyBorder="1" applyAlignment="1" quotePrefix="1">
      <alignment horizontal="left" vertical="center" wrapText="1"/>
      <protection/>
    </xf>
    <xf numFmtId="0" fontId="35" fillId="0" borderId="0" xfId="60" applyFont="1" applyFill="1" applyAlignment="1">
      <alignment vertical="center"/>
      <protection/>
    </xf>
    <xf numFmtId="0" fontId="17" fillId="0" borderId="89" xfId="60" applyFont="1" applyFill="1" applyBorder="1" applyAlignment="1">
      <alignment vertical="center" wrapText="1"/>
      <protection/>
    </xf>
    <xf numFmtId="0" fontId="44" fillId="0" borderId="22" xfId="60" applyFont="1" applyFill="1" applyBorder="1" applyAlignment="1" applyProtection="1">
      <alignment vertical="center"/>
      <protection locked="0"/>
    </xf>
    <xf numFmtId="0" fontId="44" fillId="0" borderId="13" xfId="60" applyFont="1" applyFill="1" applyBorder="1" applyAlignment="1" applyProtection="1">
      <alignment vertical="center"/>
      <protection locked="0"/>
    </xf>
    <xf numFmtId="0" fontId="17" fillId="0" borderId="34" xfId="60" applyFont="1" applyFill="1" applyBorder="1" applyAlignment="1">
      <alignment vertical="center" wrapText="1"/>
      <protection/>
    </xf>
    <xf numFmtId="0" fontId="44" fillId="0" borderId="20" xfId="60" applyFont="1" applyFill="1" applyBorder="1" applyAlignment="1" applyProtection="1">
      <alignment vertical="center"/>
      <protection locked="0"/>
    </xf>
    <xf numFmtId="0" fontId="44" fillId="0" borderId="11" xfId="60" applyFont="1" applyFill="1" applyBorder="1" applyAlignment="1" applyProtection="1">
      <alignment vertical="center"/>
      <protection locked="0"/>
    </xf>
    <xf numFmtId="0" fontId="17" fillId="0" borderId="60" xfId="60" applyFont="1" applyFill="1" applyBorder="1" applyAlignment="1">
      <alignment vertical="center" wrapText="1"/>
      <protection/>
    </xf>
    <xf numFmtId="0" fontId="44" fillId="0" borderId="23" xfId="60" applyFont="1" applyFill="1" applyBorder="1" applyAlignment="1" applyProtection="1">
      <alignment vertical="center"/>
      <protection locked="0"/>
    </xf>
    <xf numFmtId="0" fontId="44" fillId="0" borderId="18" xfId="60" applyFont="1" applyFill="1" applyBorder="1" applyAlignment="1" applyProtection="1">
      <alignment vertical="center"/>
      <protection locked="0"/>
    </xf>
    <xf numFmtId="0" fontId="15" fillId="0" borderId="38" xfId="60" applyFont="1" applyFill="1" applyBorder="1" applyAlignment="1">
      <alignment vertical="center" wrapText="1"/>
      <protection/>
    </xf>
    <xf numFmtId="171" fontId="45" fillId="0" borderId="29" xfId="60" applyNumberFormat="1" applyFont="1" applyFill="1" applyBorder="1" applyAlignment="1">
      <alignment vertical="center"/>
      <protection/>
    </xf>
    <xf numFmtId="171" fontId="45" fillId="0" borderId="30" xfId="60" applyNumberFormat="1" applyFont="1" applyFill="1" applyBorder="1" applyAlignment="1">
      <alignment vertical="center"/>
      <protection/>
    </xf>
    <xf numFmtId="171" fontId="45" fillId="0" borderId="38" xfId="60" applyNumberFormat="1" applyFont="1" applyFill="1" applyBorder="1" applyAlignment="1">
      <alignment vertical="center"/>
      <protection/>
    </xf>
    <xf numFmtId="171" fontId="45" fillId="0" borderId="31" xfId="60" applyNumberFormat="1" applyFont="1" applyFill="1" applyBorder="1" applyAlignment="1">
      <alignment vertical="center"/>
      <protection/>
    </xf>
    <xf numFmtId="0" fontId="45" fillId="0" borderId="29" xfId="60" applyFont="1" applyFill="1" applyBorder="1" applyAlignment="1" applyProtection="1">
      <alignment vertical="center"/>
      <protection locked="0"/>
    </xf>
    <xf numFmtId="0" fontId="45" fillId="0" borderId="30" xfId="60" applyFont="1" applyFill="1" applyBorder="1" applyAlignment="1" applyProtection="1">
      <alignment vertical="center"/>
      <protection locked="0"/>
    </xf>
    <xf numFmtId="171" fontId="17" fillId="0" borderId="38" xfId="60" applyNumberFormat="1" applyFont="1" applyFill="1" applyBorder="1" applyAlignment="1">
      <alignment vertical="center"/>
      <protection/>
    </xf>
    <xf numFmtId="171" fontId="17" fillId="0" borderId="31" xfId="60" applyNumberFormat="1" applyFont="1" applyFill="1" applyBorder="1" applyAlignment="1">
      <alignment vertical="center"/>
      <protection/>
    </xf>
    <xf numFmtId="171" fontId="45" fillId="0" borderId="21" xfId="60" applyNumberFormat="1" applyFont="1" applyFill="1" applyBorder="1" applyAlignment="1">
      <alignment vertical="center"/>
      <protection/>
    </xf>
    <xf numFmtId="171" fontId="45" fillId="0" borderId="35" xfId="60" applyNumberFormat="1" applyFont="1" applyFill="1" applyBorder="1" applyAlignment="1">
      <alignment vertical="center"/>
      <protection/>
    </xf>
    <xf numFmtId="171" fontId="45" fillId="0" borderId="61" xfId="60" applyNumberFormat="1" applyFont="1" applyFill="1" applyBorder="1" applyAlignment="1">
      <alignment vertical="center"/>
      <protection/>
    </xf>
    <xf numFmtId="171" fontId="45" fillId="0" borderId="28" xfId="60" applyNumberFormat="1" applyFont="1" applyFill="1" applyBorder="1" applyAlignment="1">
      <alignment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7" fillId="0" borderId="13" xfId="0" applyFont="1" applyFill="1" applyBorder="1" applyAlignment="1" applyProtection="1">
      <alignment horizontal="left" vertical="center" wrapText="1"/>
      <protection locked="0"/>
    </xf>
    <xf numFmtId="164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horizontal="left" vertical="center" wrapText="1"/>
      <protection locked="0"/>
    </xf>
    <xf numFmtId="0" fontId="17" fillId="0" borderId="18" xfId="0" applyFont="1" applyFill="1" applyBorder="1" applyAlignment="1" applyProtection="1">
      <alignment horizontal="left" vertical="center" wrapText="1"/>
      <protection locked="0"/>
    </xf>
    <xf numFmtId="0" fontId="36" fillId="0" borderId="0" xfId="62" applyFill="1">
      <alignment/>
      <protection/>
    </xf>
    <xf numFmtId="0" fontId="29" fillId="0" borderId="25" xfId="62" applyFont="1" applyFill="1" applyBorder="1" applyAlignment="1">
      <alignment horizontal="center" vertical="center" wrapText="1"/>
      <protection/>
    </xf>
    <xf numFmtId="0" fontId="29" fillId="0" borderId="37" xfId="62" applyFont="1" applyFill="1" applyBorder="1" applyAlignment="1">
      <alignment horizontal="center" vertical="center" wrapText="1"/>
      <protection/>
    </xf>
    <xf numFmtId="0" fontId="29" fillId="0" borderId="26" xfId="62" applyFont="1" applyFill="1" applyBorder="1" applyAlignment="1">
      <alignment horizontal="center" vertical="center" wrapText="1"/>
      <protection/>
    </xf>
    <xf numFmtId="0" fontId="36" fillId="0" borderId="0" xfId="62" applyFill="1" applyAlignment="1">
      <alignment horizontal="center" vertical="center"/>
      <protection/>
    </xf>
    <xf numFmtId="0" fontId="23" fillId="0" borderId="22" xfId="62" applyFont="1" applyFill="1" applyBorder="1" applyAlignment="1">
      <alignment vertical="center" wrapText="1"/>
      <protection/>
    </xf>
    <xf numFmtId="0" fontId="22" fillId="0" borderId="13" xfId="62" applyFont="1" applyFill="1" applyBorder="1" applyAlignment="1">
      <alignment horizontal="center" vertical="center" wrapText="1"/>
      <protection/>
    </xf>
    <xf numFmtId="173" fontId="23" fillId="0" borderId="13" xfId="62" applyNumberFormat="1" applyFont="1" applyFill="1" applyBorder="1" applyAlignment="1">
      <alignment horizontal="right" vertical="center" wrapText="1"/>
      <protection/>
    </xf>
    <xf numFmtId="173" fontId="23" fillId="0" borderId="90" xfId="62" applyNumberFormat="1" applyFont="1" applyFill="1" applyBorder="1" applyAlignment="1">
      <alignment horizontal="right" vertical="center" wrapText="1"/>
      <protection/>
    </xf>
    <xf numFmtId="0" fontId="36" fillId="0" borderId="0" xfId="62" applyFill="1" applyAlignment="1">
      <alignment vertical="center"/>
      <protection/>
    </xf>
    <xf numFmtId="0" fontId="29" fillId="0" borderId="20" xfId="62" applyFont="1" applyFill="1" applyBorder="1" applyAlignment="1">
      <alignment vertical="center" wrapText="1"/>
      <protection/>
    </xf>
    <xf numFmtId="0" fontId="22" fillId="0" borderId="11" xfId="62" applyFont="1" applyFill="1" applyBorder="1" applyAlignment="1">
      <alignment horizontal="center" vertical="center" wrapText="1"/>
      <protection/>
    </xf>
    <xf numFmtId="173" fontId="22" fillId="0" borderId="11" xfId="62" applyNumberFormat="1" applyFont="1" applyFill="1" applyBorder="1" applyAlignment="1">
      <alignment horizontal="right" vertical="center" wrapText="1"/>
      <protection/>
    </xf>
    <xf numFmtId="173" fontId="23" fillId="0" borderId="91" xfId="62" applyNumberFormat="1" applyFont="1" applyFill="1" applyBorder="1" applyAlignment="1">
      <alignment horizontal="right" vertical="center" wrapText="1"/>
      <protection/>
    </xf>
    <xf numFmtId="0" fontId="50" fillId="0" borderId="20" xfId="62" applyFont="1" applyFill="1" applyBorder="1" applyAlignment="1">
      <alignment horizontal="left" vertical="center" wrapText="1" indent="1"/>
      <protection/>
    </xf>
    <xf numFmtId="173" fontId="22" fillId="0" borderId="11" xfId="62" applyNumberFormat="1" applyFont="1" applyFill="1" applyBorder="1" applyAlignment="1">
      <alignment horizontal="right" vertical="center" wrapText="1"/>
      <protection/>
    </xf>
    <xf numFmtId="173" fontId="22" fillId="0" borderId="91" xfId="62" applyNumberFormat="1" applyFont="1" applyFill="1" applyBorder="1" applyAlignment="1">
      <alignment horizontal="right" vertical="center" wrapText="1"/>
      <protection/>
    </xf>
    <xf numFmtId="0" fontId="22" fillId="0" borderId="20" xfId="62" applyFont="1" applyFill="1" applyBorder="1" applyAlignment="1">
      <alignment vertical="center" wrapText="1"/>
      <protection/>
    </xf>
    <xf numFmtId="173" fontId="22" fillId="0" borderId="11" xfId="62" applyNumberFormat="1" applyFont="1" applyFill="1" applyBorder="1" applyAlignment="1" applyProtection="1">
      <alignment horizontal="right" vertical="center" wrapText="1"/>
      <protection locked="0"/>
    </xf>
    <xf numFmtId="173" fontId="22" fillId="0" borderId="92" xfId="62" applyNumberFormat="1" applyFont="1" applyFill="1" applyBorder="1" applyAlignment="1">
      <alignment horizontal="right" vertical="center" wrapText="1"/>
      <protection/>
    </xf>
    <xf numFmtId="0" fontId="23" fillId="0" borderId="20" xfId="62" applyFont="1" applyFill="1" applyBorder="1" applyAlignment="1">
      <alignment vertical="center" wrapText="1"/>
      <protection/>
    </xf>
    <xf numFmtId="173" fontId="23" fillId="0" borderId="11" xfId="62" applyNumberFormat="1" applyFont="1" applyFill="1" applyBorder="1" applyAlignment="1">
      <alignment horizontal="right" vertical="center" wrapText="1"/>
      <protection/>
    </xf>
    <xf numFmtId="173" fontId="23" fillId="0" borderId="12" xfId="62" applyNumberFormat="1" applyFont="1" applyFill="1" applyBorder="1" applyAlignment="1">
      <alignment horizontal="right" vertical="center" wrapText="1"/>
      <protection/>
    </xf>
    <xf numFmtId="173" fontId="29" fillId="0" borderId="11" xfId="62" applyNumberFormat="1" applyFont="1" applyFill="1" applyBorder="1" applyAlignment="1">
      <alignment horizontal="right" vertical="center" wrapText="1"/>
      <protection/>
    </xf>
    <xf numFmtId="173" fontId="29" fillId="0" borderId="12" xfId="62" applyNumberFormat="1" applyFont="1" applyFill="1" applyBorder="1" applyAlignment="1">
      <alignment horizontal="right" vertical="center" wrapText="1"/>
      <protection/>
    </xf>
    <xf numFmtId="173" fontId="22" fillId="0" borderId="12" xfId="62" applyNumberFormat="1" applyFont="1" applyFill="1" applyBorder="1" applyAlignment="1">
      <alignment horizontal="right" vertical="center" wrapText="1"/>
      <protection/>
    </xf>
    <xf numFmtId="0" fontId="22" fillId="0" borderId="20" xfId="62" applyFont="1" applyFill="1" applyBorder="1" applyAlignment="1">
      <alignment horizontal="left" vertical="center" wrapText="1" indent="2"/>
      <protection/>
    </xf>
    <xf numFmtId="0" fontId="22" fillId="0" borderId="20" xfId="62" applyFont="1" applyFill="1" applyBorder="1" applyAlignment="1">
      <alignment horizontal="left" vertical="center" wrapText="1" indent="3"/>
      <protection/>
    </xf>
    <xf numFmtId="173" fontId="22" fillId="0" borderId="12" xfId="62" applyNumberFormat="1" applyFont="1" applyFill="1" applyBorder="1" applyAlignment="1" applyProtection="1">
      <alignment horizontal="right" vertical="center" wrapText="1"/>
      <protection locked="0"/>
    </xf>
    <xf numFmtId="0" fontId="22" fillId="0" borderId="22" xfId="62" applyFont="1" applyFill="1" applyBorder="1" applyAlignment="1">
      <alignment horizontal="left" vertical="center" wrapText="1" indent="3"/>
      <protection/>
    </xf>
    <xf numFmtId="173" fontId="29" fillId="0" borderId="92" xfId="62" applyNumberFormat="1" applyFont="1" applyFill="1" applyBorder="1" applyAlignment="1">
      <alignment horizontal="right" vertical="center" wrapText="1"/>
      <protection/>
    </xf>
    <xf numFmtId="173" fontId="29" fillId="0" borderId="11" xfId="62" applyNumberFormat="1" applyFont="1" applyFill="1" applyBorder="1" applyAlignment="1" applyProtection="1">
      <alignment horizontal="right" vertical="center" wrapText="1"/>
      <protection locked="0"/>
    </xf>
    <xf numFmtId="173" fontId="29" fillId="0" borderId="91" xfId="62" applyNumberFormat="1" applyFont="1" applyFill="1" applyBorder="1" applyAlignment="1">
      <alignment horizontal="right" vertical="center" wrapText="1"/>
      <protection/>
    </xf>
    <xf numFmtId="0" fontId="22" fillId="0" borderId="20" xfId="62" applyFont="1" applyFill="1" applyBorder="1" applyAlignment="1">
      <alignment horizontal="left" vertical="center" wrapText="1" indent="1"/>
      <protection/>
    </xf>
    <xf numFmtId="173" fontId="23" fillId="0" borderId="11" xfId="62" applyNumberFormat="1" applyFont="1" applyFill="1" applyBorder="1" applyAlignment="1" applyProtection="1">
      <alignment horizontal="right" vertical="center" wrapText="1"/>
      <protection locked="0"/>
    </xf>
    <xf numFmtId="0" fontId="29" fillId="0" borderId="20" xfId="62" applyFont="1" applyFill="1" applyBorder="1" applyAlignment="1">
      <alignment horizontal="left" vertical="center" wrapText="1" indent="1"/>
      <protection/>
    </xf>
    <xf numFmtId="173" fontId="22" fillId="0" borderId="92" xfId="62" applyNumberFormat="1" applyFont="1" applyFill="1" applyBorder="1" applyAlignment="1" applyProtection="1">
      <alignment horizontal="right" vertical="center" wrapText="1"/>
      <protection/>
    </xf>
    <xf numFmtId="0" fontId="23" fillId="0" borderId="20" xfId="62" applyFont="1" applyFill="1" applyBorder="1" applyAlignment="1">
      <alignment horizontal="left" vertical="center" wrapText="1"/>
      <protection/>
    </xf>
    <xf numFmtId="0" fontId="22" fillId="0" borderId="20" xfId="62" applyFont="1" applyFill="1" applyBorder="1" applyAlignment="1">
      <alignment horizontal="left" vertical="center" indent="2"/>
      <protection/>
    </xf>
    <xf numFmtId="173" fontId="29" fillId="0" borderId="11" xfId="62" applyNumberFormat="1" applyFont="1" applyFill="1" applyBorder="1" applyAlignment="1" applyProtection="1">
      <alignment horizontal="right" vertical="center" wrapText="1"/>
      <protection/>
    </xf>
    <xf numFmtId="173" fontId="23" fillId="0" borderId="92" xfId="62" applyNumberFormat="1" applyFont="1" applyFill="1" applyBorder="1" applyAlignment="1">
      <alignment horizontal="right" vertical="center" wrapText="1"/>
      <protection/>
    </xf>
    <xf numFmtId="0" fontId="23" fillId="0" borderId="25" xfId="62" applyFont="1" applyFill="1" applyBorder="1" applyAlignment="1">
      <alignment vertical="center" wrapText="1"/>
      <protection/>
    </xf>
    <xf numFmtId="0" fontId="22" fillId="0" borderId="37" xfId="62" applyFont="1" applyFill="1" applyBorder="1" applyAlignment="1">
      <alignment horizontal="center" vertical="center" wrapText="1"/>
      <protection/>
    </xf>
    <xf numFmtId="173" fontId="23" fillId="0" borderId="93" xfId="62" applyNumberFormat="1" applyFont="1" applyFill="1" applyBorder="1" applyAlignment="1">
      <alignment horizontal="right" vertical="center" wrapText="1"/>
      <protection/>
    </xf>
    <xf numFmtId="173" fontId="23" fillId="0" borderId="37" xfId="62" applyNumberFormat="1" applyFont="1" applyFill="1" applyBorder="1" applyAlignment="1">
      <alignment horizontal="right" vertical="center" wrapText="1"/>
      <protection/>
    </xf>
    <xf numFmtId="173" fontId="23" fillId="0" borderId="94" xfId="62" applyNumberFormat="1" applyFont="1" applyFill="1" applyBorder="1" applyAlignment="1">
      <alignment horizontal="right" vertical="center" wrapText="1"/>
      <protection/>
    </xf>
    <xf numFmtId="0" fontId="22" fillId="0" borderId="0" xfId="62" applyFont="1" applyFill="1">
      <alignment/>
      <protection/>
    </xf>
    <xf numFmtId="0" fontId="36" fillId="0" borderId="0" xfId="62" applyFont="1" applyFill="1">
      <alignment/>
      <protection/>
    </xf>
    <xf numFmtId="3" fontId="36" fillId="0" borderId="0" xfId="62" applyNumberFormat="1" applyFont="1" applyFill="1">
      <alignment/>
      <protection/>
    </xf>
    <xf numFmtId="3" fontId="36" fillId="0" borderId="0" xfId="62" applyNumberFormat="1" applyFont="1" applyFill="1" applyAlignment="1">
      <alignment horizontal="center"/>
      <protection/>
    </xf>
    <xf numFmtId="0" fontId="22" fillId="0" borderId="0" xfId="62" applyFont="1" applyFill="1" applyProtection="1">
      <alignment/>
      <protection locked="0"/>
    </xf>
    <xf numFmtId="0" fontId="36" fillId="0" borderId="0" xfId="62" applyFill="1" applyAlignment="1">
      <alignment horizontal="center"/>
      <protection/>
    </xf>
    <xf numFmtId="0" fontId="0" fillId="0" borderId="0" xfId="61" applyFill="1" applyAlignment="1" applyProtection="1">
      <alignment vertical="center"/>
      <protection locked="0"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15" fillId="0" borderId="25" xfId="61" applyNumberFormat="1" applyFont="1" applyFill="1" applyBorder="1" applyAlignment="1" applyProtection="1">
      <alignment horizontal="center" vertical="center" wrapText="1"/>
      <protection/>
    </xf>
    <xf numFmtId="49" fontId="15" fillId="0" borderId="37" xfId="61" applyNumberFormat="1" applyFont="1" applyFill="1" applyBorder="1" applyAlignment="1" applyProtection="1">
      <alignment horizontal="center" vertical="center"/>
      <protection/>
    </xf>
    <xf numFmtId="49" fontId="15" fillId="0" borderId="26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0" fontId="17" fillId="0" borderId="22" xfId="61" applyFont="1" applyFill="1" applyBorder="1" applyAlignment="1" applyProtection="1">
      <alignment horizontal="left" vertical="center" wrapText="1"/>
      <protection/>
    </xf>
    <xf numFmtId="169" fontId="17" fillId="0" borderId="13" xfId="61" applyNumberFormat="1" applyFont="1" applyFill="1" applyBorder="1" applyAlignment="1" applyProtection="1">
      <alignment horizontal="center" vertical="center"/>
      <protection/>
    </xf>
    <xf numFmtId="170" fontId="17" fillId="0" borderId="14" xfId="61" applyNumberFormat="1" applyFont="1" applyFill="1" applyBorder="1" applyAlignment="1" applyProtection="1">
      <alignment vertical="center"/>
      <protection locked="0"/>
    </xf>
    <xf numFmtId="0" fontId="17" fillId="0" borderId="20" xfId="61" applyFont="1" applyFill="1" applyBorder="1" applyAlignment="1" applyProtection="1">
      <alignment horizontal="left" vertical="center" wrapText="1"/>
      <protection/>
    </xf>
    <xf numFmtId="169" fontId="17" fillId="0" borderId="11" xfId="61" applyNumberFormat="1" applyFont="1" applyFill="1" applyBorder="1" applyAlignment="1" applyProtection="1">
      <alignment horizontal="center" vertical="center"/>
      <protection/>
    </xf>
    <xf numFmtId="170" fontId="17" fillId="0" borderId="12" xfId="61" applyNumberFormat="1" applyFont="1" applyFill="1" applyBorder="1" applyAlignment="1" applyProtection="1">
      <alignment vertical="center"/>
      <protection locked="0"/>
    </xf>
    <xf numFmtId="0" fontId="15" fillId="0" borderId="20" xfId="61" applyFont="1" applyFill="1" applyBorder="1" applyAlignment="1" applyProtection="1">
      <alignment horizontal="left" vertical="center" wrapText="1"/>
      <protection/>
    </xf>
    <xf numFmtId="170" fontId="15" fillId="0" borderId="12" xfId="61" applyNumberFormat="1" applyFont="1" applyFill="1" applyBorder="1" applyAlignment="1" applyProtection="1">
      <alignment vertical="center"/>
      <protection/>
    </xf>
    <xf numFmtId="0" fontId="0" fillId="0" borderId="0" xfId="61" applyFont="1" applyFill="1" applyAlignment="1" applyProtection="1">
      <alignment vertical="center"/>
      <protection locked="0"/>
    </xf>
    <xf numFmtId="0" fontId="15" fillId="0" borderId="20" xfId="61" applyFont="1" applyFill="1" applyBorder="1" applyAlignment="1" applyProtection="1">
      <alignment vertical="center" wrapText="1"/>
      <protection/>
    </xf>
    <xf numFmtId="0" fontId="19" fillId="0" borderId="20" xfId="61" applyFont="1" applyFill="1" applyBorder="1" applyAlignment="1" applyProtection="1">
      <alignment horizontal="left" vertical="center" wrapText="1"/>
      <protection/>
    </xf>
    <xf numFmtId="170" fontId="19" fillId="0" borderId="12" xfId="61" applyNumberFormat="1" applyFont="1" applyFill="1" applyBorder="1" applyAlignment="1" applyProtection="1">
      <alignment vertical="center"/>
      <protection/>
    </xf>
    <xf numFmtId="170" fontId="17" fillId="0" borderId="12" xfId="61" applyNumberFormat="1" applyFont="1" applyFill="1" applyBorder="1" applyAlignment="1" applyProtection="1">
      <alignment vertical="center"/>
      <protection/>
    </xf>
    <xf numFmtId="0" fontId="17" fillId="0" borderId="20" xfId="61" applyFont="1" applyFill="1" applyBorder="1" applyAlignment="1" applyProtection="1">
      <alignment horizontal="left" vertical="center" wrapText="1" indent="2"/>
      <protection/>
    </xf>
    <xf numFmtId="0" fontId="17" fillId="0" borderId="20" xfId="61" applyFont="1" applyFill="1" applyBorder="1" applyAlignment="1" applyProtection="1">
      <alignment horizontal="left" vertical="center" indent="2"/>
      <protection locked="0"/>
    </xf>
    <xf numFmtId="170" fontId="18" fillId="0" borderId="12" xfId="61" applyNumberFormat="1" applyFont="1" applyFill="1" applyBorder="1" applyAlignment="1" applyProtection="1">
      <alignment vertical="center"/>
      <protection locked="0"/>
    </xf>
    <xf numFmtId="0" fontId="15" fillId="0" borderId="25" xfId="61" applyFont="1" applyFill="1" applyBorder="1" applyAlignment="1" applyProtection="1">
      <alignment horizontal="left" vertical="center" wrapText="1"/>
      <protection/>
    </xf>
    <xf numFmtId="169" fontId="17" fillId="0" borderId="37" xfId="61" applyNumberFormat="1" applyFont="1" applyFill="1" applyBorder="1" applyAlignment="1" applyProtection="1">
      <alignment horizontal="center" vertical="center"/>
      <protection/>
    </xf>
    <xf numFmtId="170" fontId="15" fillId="0" borderId="26" xfId="61" applyNumberFormat="1" applyFont="1" applyFill="1" applyBorder="1" applyAlignment="1" applyProtection="1">
      <alignment vertical="center"/>
      <protection/>
    </xf>
    <xf numFmtId="0" fontId="36" fillId="0" borderId="0" xfId="62" applyFont="1" applyFill="1" applyAlignment="1">
      <alignment/>
      <protection/>
    </xf>
    <xf numFmtId="0" fontId="14" fillId="0" borderId="0" xfId="61" applyFont="1" applyFill="1" applyAlignment="1" applyProtection="1">
      <alignment horizontal="center" vertical="center"/>
      <protection/>
    </xf>
    <xf numFmtId="0" fontId="21" fillId="0" borderId="29" xfId="62" applyFont="1" applyFill="1" applyBorder="1" applyAlignment="1">
      <alignment horizontal="center" vertical="center"/>
      <protection/>
    </xf>
    <xf numFmtId="0" fontId="16" fillId="0" borderId="30" xfId="61" applyFont="1" applyFill="1" applyBorder="1" applyAlignment="1" applyProtection="1">
      <alignment horizontal="center" vertical="center" textRotation="90"/>
      <protection/>
    </xf>
    <xf numFmtId="0" fontId="21" fillId="0" borderId="30" xfId="62" applyFont="1" applyFill="1" applyBorder="1" applyAlignment="1">
      <alignment horizontal="center" vertical="center" wrapText="1"/>
      <protection/>
    </xf>
    <xf numFmtId="0" fontId="21" fillId="0" borderId="31" xfId="62" applyFont="1" applyFill="1" applyBorder="1" applyAlignment="1">
      <alignment horizontal="center" vertical="center" wrapText="1"/>
      <protection/>
    </xf>
    <xf numFmtId="0" fontId="22" fillId="0" borderId="22" xfId="62" applyFont="1" applyFill="1" applyBorder="1" applyAlignment="1" applyProtection="1">
      <alignment horizontal="left" indent="1"/>
      <protection locked="0"/>
    </xf>
    <xf numFmtId="0" fontId="22" fillId="0" borderId="13" xfId="62" applyFont="1" applyFill="1" applyBorder="1" applyAlignment="1">
      <alignment horizontal="right" indent="1"/>
      <protection/>
    </xf>
    <xf numFmtId="3" fontId="22" fillId="0" borderId="13" xfId="62" applyNumberFormat="1" applyFont="1" applyFill="1" applyBorder="1" applyProtection="1">
      <alignment/>
      <protection locked="0"/>
    </xf>
    <xf numFmtId="3" fontId="22" fillId="0" borderId="14" xfId="62" applyNumberFormat="1" applyFont="1" applyFill="1" applyBorder="1" applyProtection="1">
      <alignment/>
      <protection locked="0"/>
    </xf>
    <xf numFmtId="0" fontId="22" fillId="0" borderId="20" xfId="62" applyFont="1" applyFill="1" applyBorder="1" applyAlignment="1" applyProtection="1">
      <alignment horizontal="left" indent="1"/>
      <protection locked="0"/>
    </xf>
    <xf numFmtId="0" fontId="22" fillId="0" borderId="11" xfId="62" applyFont="1" applyFill="1" applyBorder="1" applyAlignment="1">
      <alignment horizontal="right" indent="1"/>
      <protection/>
    </xf>
    <xf numFmtId="3" fontId="22" fillId="0" borderId="11" xfId="62" applyNumberFormat="1" applyFont="1" applyFill="1" applyBorder="1" applyProtection="1">
      <alignment/>
      <protection locked="0"/>
    </xf>
    <xf numFmtId="3" fontId="22" fillId="0" borderId="12" xfId="62" applyNumberFormat="1" applyFont="1" applyFill="1" applyBorder="1" applyProtection="1">
      <alignment/>
      <protection locked="0"/>
    </xf>
    <xf numFmtId="0" fontId="22" fillId="0" borderId="20" xfId="62" applyFont="1" applyFill="1" applyBorder="1" applyProtection="1">
      <alignment/>
      <protection locked="0"/>
    </xf>
    <xf numFmtId="0" fontId="22" fillId="0" borderId="23" xfId="62" applyFont="1" applyFill="1" applyBorder="1" applyProtection="1">
      <alignment/>
      <protection locked="0"/>
    </xf>
    <xf numFmtId="0" fontId="22" fillId="0" borderId="18" xfId="62" applyFont="1" applyFill="1" applyBorder="1" applyAlignment="1">
      <alignment horizontal="right" indent="1"/>
      <protection/>
    </xf>
    <xf numFmtId="3" fontId="22" fillId="0" borderId="18" xfId="62" applyNumberFormat="1" applyFont="1" applyFill="1" applyBorder="1" applyProtection="1">
      <alignment/>
      <protection locked="0"/>
    </xf>
    <xf numFmtId="3" fontId="22" fillId="0" borderId="15" xfId="62" applyNumberFormat="1" applyFont="1" applyFill="1" applyBorder="1" applyProtection="1">
      <alignment/>
      <protection locked="0"/>
    </xf>
    <xf numFmtId="3" fontId="22" fillId="0" borderId="95" xfId="62" applyNumberFormat="1" applyFont="1" applyFill="1" applyBorder="1">
      <alignment/>
      <protection/>
    </xf>
    <xf numFmtId="3" fontId="23" fillId="0" borderId="31" xfId="62" applyNumberFormat="1" applyFont="1" applyFill="1" applyBorder="1">
      <alignment/>
      <protection/>
    </xf>
    <xf numFmtId="0" fontId="51" fillId="0" borderId="0" xfId="62" applyFont="1" applyFill="1">
      <alignment/>
      <protection/>
    </xf>
    <xf numFmtId="0" fontId="52" fillId="0" borderId="29" xfId="62" applyFont="1" applyFill="1" applyBorder="1" applyAlignment="1">
      <alignment horizontal="center" vertical="center"/>
      <protection/>
    </xf>
    <xf numFmtId="0" fontId="52" fillId="0" borderId="30" xfId="62" applyFont="1" applyFill="1" applyBorder="1" applyAlignment="1">
      <alignment horizontal="center" vertical="center" wrapText="1"/>
      <protection/>
    </xf>
    <xf numFmtId="0" fontId="52" fillId="0" borderId="31" xfId="62" applyFont="1" applyFill="1" applyBorder="1" applyAlignment="1">
      <alignment horizontal="center" vertical="center" wrapText="1"/>
      <protection/>
    </xf>
    <xf numFmtId="0" fontId="22" fillId="0" borderId="25" xfId="62" applyFont="1" applyFill="1" applyBorder="1" applyAlignment="1" applyProtection="1">
      <alignment horizontal="left" indent="1"/>
      <protection locked="0"/>
    </xf>
    <xf numFmtId="0" fontId="22" fillId="0" borderId="37" xfId="62" applyFont="1" applyFill="1" applyBorder="1" applyAlignment="1">
      <alignment horizontal="right" indent="1"/>
      <protection/>
    </xf>
    <xf numFmtId="3" fontId="22" fillId="0" borderId="37" xfId="62" applyNumberFormat="1" applyFont="1" applyFill="1" applyBorder="1" applyProtection="1">
      <alignment/>
      <protection locked="0"/>
    </xf>
    <xf numFmtId="3" fontId="22" fillId="0" borderId="26" xfId="62" applyNumberFormat="1" applyFont="1" applyFill="1" applyBorder="1" applyProtection="1">
      <alignment/>
      <protection locked="0"/>
    </xf>
    <xf numFmtId="0" fontId="51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/>
    </xf>
    <xf numFmtId="0" fontId="3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22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left" vertical="center" wrapText="1" indent="1"/>
      <protection locked="0"/>
    </xf>
    <xf numFmtId="172" fontId="7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20" xfId="0" applyFill="1" applyBorder="1" applyAlignment="1">
      <alignment horizontal="center" vertical="center"/>
    </xf>
    <xf numFmtId="0" fontId="53" fillId="0" borderId="11" xfId="0" applyFont="1" applyFill="1" applyBorder="1" applyAlignment="1">
      <alignment horizontal="left" vertical="center" indent="5"/>
    </xf>
    <xf numFmtId="172" fontId="14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>
      <alignment horizontal="left" vertical="center" indent="1"/>
    </xf>
    <xf numFmtId="0" fontId="0" fillId="0" borderId="23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indent="1"/>
    </xf>
    <xf numFmtId="172" fontId="14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24" xfId="0" applyFill="1" applyBorder="1" applyAlignment="1">
      <alignment horizontal="center" vertical="center"/>
    </xf>
    <xf numFmtId="0" fontId="0" fillId="0" borderId="16" xfId="0" applyFill="1" applyBorder="1" applyAlignment="1" applyProtection="1">
      <alignment horizontal="left" vertical="center" wrapText="1" indent="1"/>
      <protection locked="0"/>
    </xf>
    <xf numFmtId="172" fontId="7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25" xfId="0" applyFill="1" applyBorder="1" applyAlignment="1">
      <alignment horizontal="center" vertical="center"/>
    </xf>
    <xf numFmtId="0" fontId="53" fillId="0" borderId="37" xfId="0" applyFont="1" applyFill="1" applyBorder="1" applyAlignment="1">
      <alignment horizontal="left" vertical="center" indent="5"/>
    </xf>
    <xf numFmtId="172" fontId="14" fillId="0" borderId="26" xfId="0" applyNumberFormat="1" applyFont="1" applyFill="1" applyBorder="1" applyAlignment="1" applyProtection="1">
      <alignment horizontal="right" vertical="center"/>
      <protection locked="0"/>
    </xf>
    <xf numFmtId="0" fontId="15" fillId="0" borderId="71" xfId="59" applyFont="1" applyFill="1" applyBorder="1" applyAlignment="1" applyProtection="1">
      <alignment horizontal="left" vertical="center" wrapText="1" indent="1"/>
      <protection/>
    </xf>
    <xf numFmtId="164" fontId="15" fillId="0" borderId="51" xfId="59" applyNumberFormat="1" applyFont="1" applyFill="1" applyBorder="1" applyAlignment="1" applyProtection="1">
      <alignment horizontal="right" vertical="center" wrapText="1"/>
      <protection/>
    </xf>
    <xf numFmtId="0" fontId="7" fillId="0" borderId="71" xfId="59" applyFont="1" applyFill="1" applyBorder="1" applyAlignment="1" applyProtection="1">
      <alignment vertical="center" wrapText="1"/>
      <protection/>
    </xf>
    <xf numFmtId="164" fontId="15" fillId="0" borderId="59" xfId="59" applyNumberFormat="1" applyFont="1" applyFill="1" applyBorder="1" applyAlignment="1" applyProtection="1">
      <alignment vertical="center" wrapText="1"/>
      <protection/>
    </xf>
    <xf numFmtId="164" fontId="15" fillId="0" borderId="51" xfId="59" applyNumberFormat="1" applyFont="1" applyFill="1" applyBorder="1" applyAlignment="1" applyProtection="1">
      <alignment vertical="center" wrapText="1"/>
      <protection/>
    </xf>
    <xf numFmtId="0" fontId="15" fillId="0" borderId="49" xfId="59" applyFont="1" applyFill="1" applyBorder="1" applyAlignment="1" applyProtection="1">
      <alignment horizontal="left" vertical="center" wrapText="1" indent="1"/>
      <protection/>
    </xf>
    <xf numFmtId="0" fontId="15" fillId="0" borderId="48" xfId="59" applyFont="1" applyFill="1" applyBorder="1" applyAlignment="1" applyProtection="1">
      <alignment horizontal="left" vertical="center" wrapText="1" indent="1"/>
      <protection/>
    </xf>
    <xf numFmtId="164" fontId="15" fillId="0" borderId="96" xfId="59" applyNumberFormat="1" applyFont="1" applyFill="1" applyBorder="1" applyAlignment="1" applyProtection="1">
      <alignment vertical="center" wrapText="1"/>
      <protection locked="0"/>
    </xf>
    <xf numFmtId="164" fontId="15" fillId="0" borderId="68" xfId="59" applyNumberFormat="1" applyFont="1" applyFill="1" applyBorder="1" applyAlignment="1" applyProtection="1">
      <alignment vertical="center" wrapText="1"/>
      <protection locked="0"/>
    </xf>
    <xf numFmtId="164" fontId="15" fillId="0" borderId="50" xfId="59" applyNumberFormat="1" applyFont="1" applyFill="1" applyBorder="1" applyAlignment="1" applyProtection="1">
      <alignment vertical="center" wrapText="1"/>
      <protection locked="0"/>
    </xf>
    <xf numFmtId="164" fontId="15" fillId="0" borderId="50" xfId="59" applyNumberFormat="1" applyFont="1" applyFill="1" applyBorder="1" applyAlignment="1" applyProtection="1">
      <alignment horizontal="right" vertical="center" wrapText="1"/>
      <protection locked="0"/>
    </xf>
    <xf numFmtId="164" fontId="15" fillId="0" borderId="96" xfId="59" applyNumberFormat="1" applyFont="1" applyFill="1" applyBorder="1" applyAlignment="1" applyProtection="1">
      <alignment horizontal="right" vertical="center" wrapText="1"/>
      <protection locked="0"/>
    </xf>
    <xf numFmtId="164" fontId="15" fillId="0" borderId="68" xfId="59" applyNumberFormat="1" applyFont="1" applyFill="1" applyBorder="1" applyAlignment="1" applyProtection="1">
      <alignment horizontal="right" vertical="center" wrapText="1"/>
      <protection locked="0"/>
    </xf>
    <xf numFmtId="164" fontId="7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48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5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1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48" xfId="0" applyNumberFormat="1" applyFont="1" applyFill="1" applyBorder="1" applyAlignment="1" applyProtection="1">
      <alignment horizontal="center" vertical="center" wrapText="1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48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52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7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72" xfId="0" applyNumberFormat="1" applyFill="1" applyBorder="1" applyAlignment="1" applyProtection="1">
      <alignment horizontal="left" vertical="center" wrapText="1" inden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9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9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70" xfId="0" applyNumberFormat="1" applyFill="1" applyBorder="1" applyAlignment="1" applyProtection="1">
      <alignment horizontal="left" vertical="center" wrapText="1" indent="1"/>
      <protection/>
    </xf>
    <xf numFmtId="164" fontId="0" fillId="0" borderId="73" xfId="0" applyNumberFormat="1" applyFill="1" applyBorder="1" applyAlignment="1" applyProtection="1">
      <alignment horizontal="left" vertical="center" wrapText="1" indent="1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72" xfId="0" applyNumberFormat="1" applyFont="1" applyFill="1" applyBorder="1" applyAlignment="1" applyProtection="1">
      <alignment horizontal="center" vertical="center" wrapText="1"/>
      <protection/>
    </xf>
    <xf numFmtId="164" fontId="14" fillId="0" borderId="36" xfId="0" applyNumberFormat="1" applyFont="1" applyFill="1" applyBorder="1" applyAlignment="1" applyProtection="1">
      <alignment horizontal="center" vertical="center" wrapText="1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14" fillId="0" borderId="70" xfId="0" applyNumberFormat="1" applyFont="1" applyFill="1" applyBorder="1" applyAlignment="1" applyProtection="1">
      <alignment horizontal="center" vertical="center" wrapText="1"/>
      <protection/>
    </xf>
    <xf numFmtId="164" fontId="15" fillId="0" borderId="21" xfId="0" applyNumberFormat="1" applyFont="1" applyFill="1" applyBorder="1" applyAlignment="1" applyProtection="1">
      <alignment horizontal="left" vertical="center" wrapText="1" indent="1"/>
      <protection/>
    </xf>
    <xf numFmtId="0" fontId="2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" fontId="0" fillId="0" borderId="0" xfId="0" applyNumberFormat="1" applyFont="1" applyAlignment="1" applyProtection="1">
      <alignment horizontal="right" indent="2"/>
      <protection/>
    </xf>
    <xf numFmtId="0" fontId="14" fillId="0" borderId="0" xfId="0" applyFont="1" applyFill="1" applyAlignment="1" applyProtection="1">
      <alignment horizontal="right" indent="1"/>
      <protection/>
    </xf>
    <xf numFmtId="3" fontId="14" fillId="0" borderId="0" xfId="0" applyNumberFormat="1" applyFont="1" applyFill="1" applyAlignment="1" applyProtection="1">
      <alignment horizontal="right" indent="1"/>
      <protection/>
    </xf>
    <xf numFmtId="0" fontId="6" fillId="0" borderId="0" xfId="0" applyFont="1" applyAlignment="1" applyProtection="1">
      <alignment/>
      <protection/>
    </xf>
    <xf numFmtId="1" fontId="6" fillId="0" borderId="0" xfId="0" applyNumberFormat="1" applyFont="1" applyAlignment="1" applyProtection="1">
      <alignment horizontal="right" indent="2"/>
      <protection/>
    </xf>
    <xf numFmtId="0" fontId="14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Alignment="1" applyProtection="1">
      <alignment horizontal="right" indent="2"/>
      <protection/>
    </xf>
    <xf numFmtId="0" fontId="14" fillId="0" borderId="0" xfId="0" applyFont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9" fillId="0" borderId="0" xfId="0" applyNumberFormat="1" applyFont="1" applyFill="1" applyAlignment="1" applyProtection="1">
      <alignment vertical="center" wrapText="1"/>
      <protection/>
    </xf>
    <xf numFmtId="164" fontId="15" fillId="0" borderId="59" xfId="0" applyNumberFormat="1" applyFont="1" applyFill="1" applyBorder="1" applyAlignment="1" applyProtection="1">
      <alignment horizontal="center" vertical="center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15" fillId="0" borderId="98" xfId="0" applyNumberFormat="1" applyFont="1" applyFill="1" applyBorder="1" applyAlignment="1" applyProtection="1">
      <alignment horizontal="center" vertical="center"/>
      <protection/>
    </xf>
    <xf numFmtId="164" fontId="15" fillId="0" borderId="99" xfId="0" applyNumberFormat="1" applyFont="1" applyFill="1" applyBorder="1" applyAlignment="1" applyProtection="1">
      <alignment horizontal="center" vertical="center"/>
      <protection/>
    </xf>
    <xf numFmtId="164" fontId="15" fillId="0" borderId="99" xfId="0" applyNumberFormat="1" applyFont="1" applyFill="1" applyBorder="1" applyAlignment="1" applyProtection="1">
      <alignment horizontal="center" vertical="center" wrapText="1"/>
      <protection/>
    </xf>
    <xf numFmtId="49" fontId="17" fillId="0" borderId="100" xfId="0" applyNumberFormat="1" applyFont="1" applyFill="1" applyBorder="1" applyAlignment="1" applyProtection="1">
      <alignment horizontal="left" vertical="center"/>
      <protection/>
    </xf>
    <xf numFmtId="49" fontId="18" fillId="0" borderId="101" xfId="0" applyNumberFormat="1" applyFont="1" applyFill="1" applyBorder="1" applyAlignment="1" applyProtection="1" quotePrefix="1">
      <alignment horizontal="left" vertical="center" indent="1"/>
      <protection/>
    </xf>
    <xf numFmtId="49" fontId="17" fillId="0" borderId="101" xfId="0" applyNumberFormat="1" applyFont="1" applyFill="1" applyBorder="1" applyAlignment="1" applyProtection="1">
      <alignment horizontal="left" vertical="center"/>
      <protection/>
    </xf>
    <xf numFmtId="49" fontId="15" fillId="0" borderId="51" xfId="0" applyNumberFormat="1" applyFont="1" applyFill="1" applyBorder="1" applyAlignment="1" applyProtection="1">
      <alignment horizontal="left" vertical="center" indent="1"/>
      <protection/>
    </xf>
    <xf numFmtId="49" fontId="15" fillId="0" borderId="40" xfId="0" applyNumberFormat="1" applyFont="1" applyFill="1" applyBorder="1" applyAlignment="1" applyProtection="1">
      <alignment vertical="center"/>
      <protection/>
    </xf>
    <xf numFmtId="49" fontId="17" fillId="0" borderId="22" xfId="0" applyNumberFormat="1" applyFont="1" applyFill="1" applyBorder="1" applyAlignment="1" applyProtection="1">
      <alignment horizontal="left" vertical="center"/>
      <protection/>
    </xf>
    <xf numFmtId="49" fontId="17" fillId="0" borderId="20" xfId="0" applyNumberFormat="1" applyFont="1" applyFill="1" applyBorder="1" applyAlignment="1" applyProtection="1">
      <alignment horizontal="left" vertical="center"/>
      <protection/>
    </xf>
    <xf numFmtId="168" fontId="15" fillId="0" borderId="59" xfId="0" applyNumberFormat="1" applyFont="1" applyFill="1" applyBorder="1" applyAlignment="1" applyProtection="1">
      <alignment horizontal="left" vertical="center" wrapText="1" indent="1"/>
      <protection/>
    </xf>
    <xf numFmtId="168" fontId="29" fillId="0" borderId="0" xfId="0" applyNumberFormat="1" applyFont="1" applyFill="1" applyBorder="1" applyAlignment="1" applyProtection="1">
      <alignment horizontal="left" vertical="center" wrapText="1"/>
      <protection/>
    </xf>
    <xf numFmtId="164" fontId="15" fillId="0" borderId="59" xfId="0" applyNumberFormat="1" applyFont="1" applyFill="1" applyBorder="1" applyAlignment="1" applyProtection="1">
      <alignment horizontal="right" vertical="center" wrapText="1"/>
      <protection/>
    </xf>
    <xf numFmtId="3" fontId="15" fillId="0" borderId="68" xfId="0" applyNumberFormat="1" applyFont="1" applyFill="1" applyBorder="1" applyAlignment="1" applyProtection="1">
      <alignment horizontal="right" vertical="center" wrapText="1"/>
      <protection/>
    </xf>
    <xf numFmtId="3" fontId="17" fillId="0" borderId="36" xfId="0" applyNumberFormat="1" applyFont="1" applyFill="1" applyBorder="1" applyAlignment="1" applyProtection="1">
      <alignment vertical="center" wrapText="1"/>
      <protection/>
    </xf>
    <xf numFmtId="3" fontId="15" fillId="0" borderId="36" xfId="0" applyNumberFormat="1" applyFont="1" applyFill="1" applyBorder="1" applyAlignment="1" applyProtection="1">
      <alignment vertical="center" wrapText="1"/>
      <protection/>
    </xf>
    <xf numFmtId="3" fontId="17" fillId="0" borderId="70" xfId="0" applyNumberFormat="1" applyFont="1" applyFill="1" applyBorder="1" applyAlignment="1" applyProtection="1">
      <alignment vertical="center" wrapText="1"/>
      <protection/>
    </xf>
    <xf numFmtId="164" fontId="15" fillId="0" borderId="59" xfId="0" applyNumberFormat="1" applyFont="1" applyFill="1" applyBorder="1" applyAlignment="1" applyProtection="1">
      <alignment vertical="center"/>
      <protection/>
    </xf>
    <xf numFmtId="3" fontId="15" fillId="0" borderId="59" xfId="0" applyNumberFormat="1" applyFont="1" applyFill="1" applyBorder="1" applyAlignment="1" applyProtection="1">
      <alignment horizontal="right" vertical="center" wrapText="1"/>
      <protection/>
    </xf>
    <xf numFmtId="4" fontId="17" fillId="0" borderId="59" xfId="0" applyNumberFormat="1" applyFont="1" applyFill="1" applyBorder="1" applyAlignment="1" applyProtection="1">
      <alignment vertical="center" wrapText="1"/>
      <protection/>
    </xf>
    <xf numFmtId="164" fontId="15" fillId="0" borderId="69" xfId="0" applyNumberFormat="1" applyFont="1" applyFill="1" applyBorder="1" applyAlignment="1" applyProtection="1">
      <alignment horizontal="right" vertical="center" wrapText="1"/>
      <protection/>
    </xf>
    <xf numFmtId="4" fontId="15" fillId="0" borderId="68" xfId="0" applyNumberFormat="1" applyFont="1" applyFill="1" applyBorder="1" applyAlignment="1" applyProtection="1">
      <alignment horizontal="right" vertical="center" wrapText="1"/>
      <protection/>
    </xf>
    <xf numFmtId="4" fontId="18" fillId="0" borderId="36" xfId="0" applyNumberFormat="1" applyFont="1" applyFill="1" applyBorder="1" applyAlignment="1" applyProtection="1">
      <alignment vertical="center" wrapText="1"/>
      <protection/>
    </xf>
    <xf numFmtId="4" fontId="17" fillId="0" borderId="36" xfId="0" applyNumberFormat="1" applyFont="1" applyFill="1" applyBorder="1" applyAlignment="1" applyProtection="1">
      <alignment vertical="center" wrapText="1"/>
      <protection/>
    </xf>
    <xf numFmtId="4" fontId="15" fillId="0" borderId="36" xfId="0" applyNumberFormat="1" applyFont="1" applyFill="1" applyBorder="1" applyAlignment="1" applyProtection="1">
      <alignment vertical="center" wrapText="1"/>
      <protection/>
    </xf>
    <xf numFmtId="164" fontId="15" fillId="0" borderId="73" xfId="0" applyNumberFormat="1" applyFont="1" applyFill="1" applyBorder="1" applyAlignment="1" applyProtection="1">
      <alignment horizontal="right" vertical="center" wrapText="1"/>
      <protection/>
    </xf>
    <xf numFmtId="4" fontId="17" fillId="0" borderId="70" xfId="0" applyNumberFormat="1" applyFont="1" applyFill="1" applyBorder="1" applyAlignment="1" applyProtection="1">
      <alignment vertical="center" wrapText="1"/>
      <protection/>
    </xf>
    <xf numFmtId="164" fontId="15" fillId="0" borderId="52" xfId="0" applyNumberFormat="1" applyFont="1" applyFill="1" applyBorder="1" applyAlignment="1" applyProtection="1">
      <alignment vertical="center" wrapText="1"/>
      <protection/>
    </xf>
    <xf numFmtId="164" fontId="15" fillId="0" borderId="59" xfId="0" applyNumberFormat="1" applyFont="1" applyFill="1" applyBorder="1" applyAlignment="1" applyProtection="1">
      <alignment vertical="center" wrapText="1"/>
      <protection/>
    </xf>
    <xf numFmtId="0" fontId="28" fillId="0" borderId="49" xfId="0" applyFont="1" applyBorder="1" applyAlignment="1" applyProtection="1">
      <alignment horizontal="left" wrapText="1" indent="1"/>
      <protection/>
    </xf>
    <xf numFmtId="0" fontId="23" fillId="0" borderId="32" xfId="0" applyFont="1" applyBorder="1" applyAlignment="1" applyProtection="1">
      <alignment horizontal="center" vertical="center" wrapText="1"/>
      <protection/>
    </xf>
    <xf numFmtId="0" fontId="27" fillId="0" borderId="41" xfId="0" applyFont="1" applyBorder="1" applyAlignment="1" applyProtection="1">
      <alignment horizontal="center" wrapText="1"/>
      <protection/>
    </xf>
    <xf numFmtId="0" fontId="27" fillId="0" borderId="30" xfId="0" applyFont="1" applyBorder="1" applyAlignment="1" applyProtection="1">
      <alignment horizontal="center" wrapText="1"/>
      <protection/>
    </xf>
    <xf numFmtId="164" fontId="15" fillId="0" borderId="71" xfId="0" applyNumberFormat="1" applyFont="1" applyFill="1" applyBorder="1" applyAlignment="1" applyProtection="1">
      <alignment vertical="center" wrapText="1"/>
      <protection locked="0"/>
    </xf>
    <xf numFmtId="164" fontId="15" fillId="0" borderId="68" xfId="0" applyNumberFormat="1" applyFont="1" applyFill="1" applyBorder="1" applyAlignment="1" applyProtection="1">
      <alignment vertical="center" wrapText="1"/>
      <protection locked="0"/>
    </xf>
    <xf numFmtId="164" fontId="15" fillId="0" borderId="50" xfId="0" applyNumberFormat="1" applyFont="1" applyFill="1" applyBorder="1" applyAlignment="1" applyProtection="1">
      <alignment vertical="center" wrapText="1"/>
      <protection locked="0"/>
    </xf>
    <xf numFmtId="0" fontId="15" fillId="0" borderId="32" xfId="0" applyFont="1" applyFill="1" applyBorder="1" applyAlignment="1" applyProtection="1">
      <alignment horizontal="center" vertical="center" wrapText="1"/>
      <protection/>
    </xf>
    <xf numFmtId="0" fontId="17" fillId="0" borderId="41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left" vertical="center" wrapText="1" indent="1"/>
      <protection/>
    </xf>
    <xf numFmtId="0" fontId="26" fillId="0" borderId="48" xfId="0" applyFont="1" applyBorder="1" applyAlignment="1" applyProtection="1">
      <alignment horizontal="center" wrapText="1"/>
      <protection/>
    </xf>
    <xf numFmtId="0" fontId="15" fillId="0" borderId="48" xfId="59" applyFont="1" applyFill="1" applyBorder="1" applyAlignment="1" applyProtection="1">
      <alignment horizontal="left" vertical="center" wrapText="1" indent="1"/>
      <protection/>
    </xf>
    <xf numFmtId="164" fontId="5" fillId="0" borderId="0" xfId="0" applyNumberFormat="1" applyFont="1" applyFill="1" applyAlignment="1" applyProtection="1">
      <alignment horizontal="right" vertical="center"/>
      <protection locked="0"/>
    </xf>
    <xf numFmtId="164" fontId="5" fillId="0" borderId="0" xfId="0" applyNumberFormat="1" applyFont="1" applyFill="1" applyAlignment="1" applyProtection="1">
      <alignment horizontal="right" vertical="center"/>
      <protection/>
    </xf>
    <xf numFmtId="0" fontId="17" fillId="0" borderId="22" xfId="0" applyFont="1" applyFill="1" applyBorder="1" applyAlignment="1" applyProtection="1">
      <alignment horizontal="right" vertical="center" wrapText="1" indent="1"/>
      <protection/>
    </xf>
    <xf numFmtId="0" fontId="17" fillId="0" borderId="20" xfId="0" applyFont="1" applyFill="1" applyBorder="1" applyAlignment="1" applyProtection="1">
      <alignment horizontal="right" vertical="center" wrapText="1" indent="1"/>
      <protection/>
    </xf>
    <xf numFmtId="164" fontId="15" fillId="0" borderId="71" xfId="59" applyNumberFormat="1" applyFont="1" applyFill="1" applyBorder="1" applyAlignment="1" applyProtection="1">
      <alignment horizontal="right" vertical="center" wrapText="1"/>
      <protection locked="0"/>
    </xf>
    <xf numFmtId="164" fontId="7" fillId="0" borderId="63" xfId="0" applyNumberFormat="1" applyFont="1" applyFill="1" applyBorder="1" applyAlignment="1" applyProtection="1">
      <alignment horizontal="centerContinuous" vertical="center"/>
      <protection/>
    </xf>
    <xf numFmtId="164" fontId="7" fillId="0" borderId="102" xfId="0" applyNumberFormat="1" applyFont="1" applyFill="1" applyBorder="1" applyAlignment="1" applyProtection="1">
      <alignment horizontal="centerContinuous" vertical="center"/>
      <protection/>
    </xf>
    <xf numFmtId="164" fontId="7" fillId="0" borderId="55" xfId="0" applyNumberFormat="1" applyFont="1" applyFill="1" applyBorder="1" applyAlignment="1" applyProtection="1">
      <alignment horizontal="centerContinuous" vertical="center"/>
      <protection/>
    </xf>
    <xf numFmtId="164" fontId="7" fillId="0" borderId="61" xfId="0" applyNumberFormat="1" applyFont="1" applyFill="1" applyBorder="1" applyAlignment="1" applyProtection="1">
      <alignment horizontal="center" vertical="center"/>
      <protection/>
    </xf>
    <xf numFmtId="164" fontId="7" fillId="0" borderId="62" xfId="0" applyNumberFormat="1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51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8" xfId="0" applyNumberFormat="1" applyFont="1" applyFill="1" applyBorder="1" applyAlignment="1" applyProtection="1">
      <alignment horizontal="center" vertical="center" wrapText="1"/>
      <protection/>
    </xf>
    <xf numFmtId="164" fontId="15" fillId="0" borderId="97" xfId="0" applyNumberFormat="1" applyFont="1" applyFill="1" applyBorder="1" applyAlignment="1" applyProtection="1">
      <alignment horizontal="center" vertical="center" wrapText="1"/>
      <protection/>
    </xf>
    <xf numFmtId="164" fontId="15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69" xfId="0" applyNumberFormat="1" applyFont="1" applyFill="1" applyBorder="1" applyAlignment="1" applyProtection="1">
      <alignment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15" fillId="0" borderId="36" xfId="0" applyNumberFormat="1" applyFont="1" applyFill="1" applyBorder="1" applyAlignment="1" applyProtection="1">
      <alignment vertical="center" wrapText="1"/>
      <protection/>
    </xf>
    <xf numFmtId="164" fontId="15" fillId="0" borderId="59" xfId="0" applyNumberFormat="1" applyFont="1" applyFill="1" applyBorder="1" applyAlignment="1" applyProtection="1">
      <alignment vertical="center" wrapTex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97" fillId="0" borderId="0" xfId="0" applyFont="1" applyAlignment="1">
      <alignment horizontal="right"/>
    </xf>
    <xf numFmtId="0" fontId="98" fillId="0" borderId="0" xfId="0" applyFont="1" applyAlignment="1">
      <alignment horizontal="center"/>
    </xf>
    <xf numFmtId="0" fontId="99" fillId="0" borderId="29" xfId="0" applyFont="1" applyBorder="1" applyAlignment="1">
      <alignment horizontal="center" vertical="center" wrapText="1"/>
    </xf>
    <xf numFmtId="0" fontId="98" fillId="0" borderId="30" xfId="0" applyFont="1" applyBorder="1" applyAlignment="1">
      <alignment horizontal="center" vertical="center" wrapText="1"/>
    </xf>
    <xf numFmtId="0" fontId="98" fillId="0" borderId="31" xfId="0" applyFont="1" applyBorder="1" applyAlignment="1">
      <alignment horizontal="center" vertical="center" wrapText="1"/>
    </xf>
    <xf numFmtId="0" fontId="98" fillId="0" borderId="22" xfId="0" applyFont="1" applyBorder="1" applyAlignment="1">
      <alignment horizontal="center" vertical="top" wrapText="1"/>
    </xf>
    <xf numFmtId="0" fontId="98" fillId="0" borderId="13" xfId="0" applyFont="1" applyBorder="1" applyAlignment="1">
      <alignment horizontal="center" vertical="top" wrapText="1"/>
    </xf>
    <xf numFmtId="0" fontId="98" fillId="0" borderId="14" xfId="0" applyFont="1" applyBorder="1" applyAlignment="1">
      <alignment horizontal="center" vertical="top" wrapText="1"/>
    </xf>
    <xf numFmtId="0" fontId="98" fillId="0" borderId="20" xfId="0" applyFont="1" applyBorder="1" applyAlignment="1">
      <alignment horizontal="center" vertical="top" wrapText="1"/>
    </xf>
    <xf numFmtId="0" fontId="98" fillId="0" borderId="11" xfId="0" applyFont="1" applyBorder="1" applyAlignment="1">
      <alignment horizontal="center" vertical="top" wrapText="1"/>
    </xf>
    <xf numFmtId="0" fontId="98" fillId="0" borderId="12" xfId="0" applyFont="1" applyBorder="1" applyAlignment="1">
      <alignment horizontal="center" vertical="top" wrapText="1"/>
    </xf>
    <xf numFmtId="0" fontId="98" fillId="0" borderId="23" xfId="0" applyFont="1" applyBorder="1" applyAlignment="1">
      <alignment horizontal="center" vertical="top" wrapText="1"/>
    </xf>
    <xf numFmtId="0" fontId="98" fillId="0" borderId="18" xfId="0" applyFont="1" applyBorder="1" applyAlignment="1">
      <alignment horizontal="center" vertical="top" wrapText="1"/>
    </xf>
    <xf numFmtId="0" fontId="98" fillId="0" borderId="15" xfId="0" applyFont="1" applyBorder="1" applyAlignment="1">
      <alignment horizontal="center" vertical="top" wrapText="1"/>
    </xf>
    <xf numFmtId="0" fontId="98" fillId="35" borderId="30" xfId="0" applyFont="1" applyFill="1" applyBorder="1" applyAlignment="1">
      <alignment horizontal="center" vertical="top" wrapText="1"/>
    </xf>
    <xf numFmtId="0" fontId="98" fillId="0" borderId="30" xfId="0" applyFont="1" applyBorder="1" applyAlignment="1">
      <alignment horizontal="center" vertical="top" wrapText="1"/>
    </xf>
    <xf numFmtId="0" fontId="98" fillId="0" borderId="31" xfId="0" applyFont="1" applyBorder="1" applyAlignment="1">
      <alignment horizontal="center" vertical="top" wrapText="1"/>
    </xf>
    <xf numFmtId="164" fontId="17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0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0" xfId="0" applyNumberForma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34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34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0" xfId="0" applyNumberFormat="1" applyFont="1" applyFill="1" applyAlignment="1">
      <alignment horizontal="center" vertical="center" wrapText="1"/>
    </xf>
    <xf numFmtId="164" fontId="0" fillId="0" borderId="19" xfId="0" applyNumberFormat="1" applyFill="1" applyBorder="1" applyAlignment="1" applyProtection="1">
      <alignment horizontal="left" vertical="center" wrapText="1"/>
      <protection locked="0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97" xfId="0" applyNumberFormat="1" applyFont="1" applyFill="1" applyBorder="1" applyAlignment="1" applyProtection="1">
      <alignment vertical="center" wrapText="1"/>
      <protection/>
    </xf>
    <xf numFmtId="164" fontId="15" fillId="0" borderId="38" xfId="0" applyNumberFormat="1" applyFont="1" applyFill="1" applyBorder="1" applyAlignment="1">
      <alignment vertical="center" wrapText="1"/>
    </xf>
    <xf numFmtId="0" fontId="15" fillId="0" borderId="11" xfId="0" applyFont="1" applyFill="1" applyBorder="1" applyAlignment="1" applyProtection="1">
      <alignment horizontal="left" vertical="center" indent="1"/>
      <protection locked="0"/>
    </xf>
    <xf numFmtId="3" fontId="15" fillId="0" borderId="34" xfId="0" applyNumberFormat="1" applyFont="1" applyFill="1" applyBorder="1" applyAlignment="1" applyProtection="1">
      <alignment horizontal="right" vertical="center"/>
      <protection locked="0"/>
    </xf>
    <xf numFmtId="3" fontId="15" fillId="0" borderId="12" xfId="0" applyNumberFormat="1" applyFont="1" applyFill="1" applyBorder="1" applyAlignment="1" applyProtection="1">
      <alignment horizontal="right" vertical="center"/>
      <protection locked="0"/>
    </xf>
    <xf numFmtId="0" fontId="15" fillId="0" borderId="11" xfId="0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/>
    </xf>
    <xf numFmtId="164" fontId="16" fillId="0" borderId="40" xfId="59" applyNumberFormat="1" applyFont="1" applyFill="1" applyBorder="1" applyAlignment="1" applyProtection="1">
      <alignment horizontal="left" vertical="center"/>
      <protection/>
    </xf>
    <xf numFmtId="0" fontId="6" fillId="0" borderId="0" xfId="59" applyFont="1" applyFill="1" applyAlignment="1">
      <alignment horizontal="center"/>
      <protection/>
    </xf>
    <xf numFmtId="0" fontId="6" fillId="0" borderId="0" xfId="59" applyFont="1" applyFill="1" applyAlignment="1">
      <alignment horizontal="center" wrapText="1"/>
      <protection/>
    </xf>
    <xf numFmtId="0" fontId="34" fillId="0" borderId="71" xfId="59" applyFont="1" applyFill="1" applyBorder="1" applyAlignment="1" applyProtection="1">
      <alignment horizontal="left" vertical="center" wrapText="1"/>
      <protection/>
    </xf>
    <xf numFmtId="164" fontId="6" fillId="0" borderId="0" xfId="59" applyNumberFormat="1" applyFont="1" applyFill="1" applyBorder="1" applyAlignment="1" applyProtection="1">
      <alignment horizontal="center" vertical="center"/>
      <protection/>
    </xf>
    <xf numFmtId="0" fontId="7" fillId="0" borderId="32" xfId="59" applyFont="1" applyFill="1" applyBorder="1" applyAlignment="1" applyProtection="1">
      <alignment horizontal="center" vertical="center" wrapText="1"/>
      <protection/>
    </xf>
    <xf numFmtId="0" fontId="7" fillId="0" borderId="21" xfId="59" applyFont="1" applyFill="1" applyBorder="1" applyAlignment="1" applyProtection="1">
      <alignment horizontal="center" vertical="center" wrapText="1"/>
      <protection/>
    </xf>
    <xf numFmtId="0" fontId="7" fillId="0" borderId="33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 wrapText="1"/>
      <protection/>
    </xf>
    <xf numFmtId="0" fontId="7" fillId="0" borderId="52" xfId="59" applyFont="1" applyFill="1" applyBorder="1" applyAlignment="1" applyProtection="1">
      <alignment horizontal="center" vertical="center" wrapText="1"/>
      <protection/>
    </xf>
    <xf numFmtId="0" fontId="7" fillId="0" borderId="42" xfId="59" applyFont="1" applyFill="1" applyBorder="1" applyAlignment="1" applyProtection="1">
      <alignment horizontal="center" vertical="center" wrapText="1"/>
      <protection/>
    </xf>
    <xf numFmtId="0" fontId="7" fillId="0" borderId="41" xfId="59" applyFont="1" applyFill="1" applyBorder="1" applyAlignment="1" applyProtection="1">
      <alignment horizontal="center" vertical="center" wrapText="1"/>
      <protection/>
    </xf>
    <xf numFmtId="0" fontId="7" fillId="0" borderId="35" xfId="59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7" fillId="0" borderId="99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>
      <alignment horizontal="center" textRotation="180" wrapText="1"/>
    </xf>
    <xf numFmtId="164" fontId="7" fillId="0" borderId="69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5" fillId="0" borderId="40" xfId="0" applyNumberFormat="1" applyFont="1" applyFill="1" applyBorder="1" applyAlignment="1" applyProtection="1">
      <alignment horizontal="right" wrapText="1"/>
      <protection/>
    </xf>
    <xf numFmtId="164" fontId="3" fillId="0" borderId="51" xfId="0" applyNumberFormat="1" applyFont="1" applyFill="1" applyBorder="1" applyAlignment="1" applyProtection="1">
      <alignment horizontal="center" vertical="center" wrapText="1"/>
      <protection/>
    </xf>
    <xf numFmtId="164" fontId="3" fillId="0" borderId="52" xfId="0" applyNumberFormat="1" applyFont="1" applyFill="1" applyBorder="1" applyAlignment="1" applyProtection="1">
      <alignment horizontal="center" vertical="center" wrapText="1"/>
      <protection/>
    </xf>
    <xf numFmtId="164" fontId="0" fillId="0" borderId="100" xfId="0" applyNumberFormat="1" applyFill="1" applyBorder="1" applyAlignment="1" applyProtection="1">
      <alignment horizontal="left" vertical="center" wrapText="1"/>
      <protection locked="0"/>
    </xf>
    <xf numFmtId="164" fontId="0" fillId="0" borderId="102" xfId="0" applyNumberFormat="1" applyFill="1" applyBorder="1" applyAlignment="1" applyProtection="1">
      <alignment horizontal="left" vertical="center" wrapText="1"/>
      <protection locked="0"/>
    </xf>
    <xf numFmtId="164" fontId="0" fillId="0" borderId="43" xfId="0" applyNumberFormat="1" applyFill="1" applyBorder="1" applyAlignment="1" applyProtection="1">
      <alignment horizontal="left" vertical="center" wrapText="1"/>
      <protection locked="0"/>
    </xf>
    <xf numFmtId="164" fontId="0" fillId="0" borderId="107" xfId="0" applyNumberFormat="1" applyFill="1" applyBorder="1" applyAlignment="1" applyProtection="1">
      <alignment horizontal="left" vertical="center" wrapText="1"/>
      <protection locked="0"/>
    </xf>
    <xf numFmtId="164" fontId="3" fillId="0" borderId="51" xfId="0" applyNumberFormat="1" applyFont="1" applyFill="1" applyBorder="1" applyAlignment="1" applyProtection="1">
      <alignment horizontal="left" vertical="center" wrapText="1" indent="2"/>
      <protection/>
    </xf>
    <xf numFmtId="164" fontId="3" fillId="0" borderId="52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15" fillId="0" borderId="59" xfId="0" applyNumberFormat="1" applyFont="1" applyFill="1" applyBorder="1" applyAlignment="1" applyProtection="1">
      <alignment horizontal="center" vertical="center"/>
      <protection/>
    </xf>
    <xf numFmtId="168" fontId="29" fillId="0" borderId="71" xfId="0" applyNumberFormat="1" applyFont="1" applyFill="1" applyBorder="1" applyAlignment="1" applyProtection="1">
      <alignment horizontal="left" vertical="center" wrapText="1"/>
      <protection/>
    </xf>
    <xf numFmtId="168" fontId="6" fillId="0" borderId="0" xfId="0" applyNumberFormat="1" applyFont="1" applyFill="1" applyBorder="1" applyAlignment="1" applyProtection="1">
      <alignment horizontal="center" vertical="center" wrapText="1"/>
      <protection/>
    </xf>
    <xf numFmtId="164" fontId="5" fillId="0" borderId="40" xfId="0" applyNumberFormat="1" applyFont="1" applyFill="1" applyBorder="1" applyAlignment="1" applyProtection="1">
      <alignment horizontal="right" vertical="center"/>
      <protection/>
    </xf>
    <xf numFmtId="164" fontId="6" fillId="0" borderId="0" xfId="0" applyNumberFormat="1" applyFont="1" applyFill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left" vertical="center" wrapText="1"/>
      <protection/>
    </xf>
    <xf numFmtId="164" fontId="7" fillId="0" borderId="96" xfId="0" applyNumberFormat="1" applyFont="1" applyFill="1" applyBorder="1" applyAlignment="1" applyProtection="1">
      <alignment horizontal="center" vertical="center"/>
      <protection/>
    </xf>
    <xf numFmtId="164" fontId="7" fillId="0" borderId="39" xfId="0" applyNumberFormat="1" applyFont="1" applyFill="1" applyBorder="1" applyAlignment="1" applyProtection="1">
      <alignment horizontal="center" vertical="center"/>
      <protection/>
    </xf>
    <xf numFmtId="164" fontId="7" fillId="0" borderId="98" xfId="0" applyNumberFormat="1" applyFont="1" applyFill="1" applyBorder="1" applyAlignment="1" applyProtection="1">
      <alignment horizontal="center" vertical="center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7" fillId="0" borderId="97" xfId="0" applyNumberFormat="1" applyFont="1" applyFill="1" applyBorder="1" applyAlignment="1" applyProtection="1">
      <alignment horizontal="center" vertical="center" wrapText="1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100" xfId="0" applyFont="1" applyFill="1" applyBorder="1" applyAlignment="1" applyProtection="1">
      <alignment horizontal="center" vertical="center" wrapText="1"/>
      <protection/>
    </xf>
    <xf numFmtId="0" fontId="7" fillId="0" borderId="108" xfId="0" applyFont="1" applyFill="1" applyBorder="1" applyAlignment="1" applyProtection="1">
      <alignment horizontal="center" vertical="center" wrapText="1"/>
      <protection/>
    </xf>
    <xf numFmtId="0" fontId="7" fillId="0" borderId="63" xfId="0" applyFont="1" applyFill="1" applyBorder="1" applyAlignment="1" applyProtection="1">
      <alignment horizontal="center" vertical="center"/>
      <protection locked="0"/>
    </xf>
    <xf numFmtId="0" fontId="7" fillId="0" borderId="102" xfId="0" applyFont="1" applyFill="1" applyBorder="1" applyAlignment="1" applyProtection="1">
      <alignment horizontal="center" vertical="center"/>
      <protection locked="0"/>
    </xf>
    <xf numFmtId="0" fontId="7" fillId="0" borderId="108" xfId="0" applyFont="1" applyFill="1" applyBorder="1" applyAlignment="1" applyProtection="1">
      <alignment horizontal="center" vertical="center"/>
      <protection locked="0"/>
    </xf>
    <xf numFmtId="0" fontId="7" fillId="0" borderId="62" xfId="0" applyFont="1" applyFill="1" applyBorder="1" applyAlignment="1" applyProtection="1">
      <alignment horizontal="center" vertical="center"/>
      <protection locked="0"/>
    </xf>
    <xf numFmtId="0" fontId="7" fillId="0" borderId="107" xfId="0" applyFont="1" applyFill="1" applyBorder="1" applyAlignment="1" applyProtection="1">
      <alignment horizontal="center" vertical="center"/>
      <protection locked="0"/>
    </xf>
    <xf numFmtId="0" fontId="7" fillId="0" borderId="96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7" fillId="0" borderId="98" xfId="0" applyFont="1" applyFill="1" applyBorder="1" applyAlignment="1" applyProtection="1">
      <alignment horizontal="center" vertical="center" wrapText="1"/>
      <protection/>
    </xf>
    <xf numFmtId="0" fontId="7" fillId="0" borderId="109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107" xfId="0" applyFont="1" applyFill="1" applyBorder="1" applyAlignment="1" applyProtection="1" quotePrefix="1">
      <alignment horizontal="center" vertical="center"/>
      <protection locked="0"/>
    </xf>
    <xf numFmtId="0" fontId="7" fillId="0" borderId="62" xfId="0" applyFont="1" applyFill="1" applyBorder="1" applyAlignment="1" applyProtection="1" quotePrefix="1">
      <alignment horizontal="center" vertical="center"/>
      <protection locked="0"/>
    </xf>
    <xf numFmtId="0" fontId="32" fillId="0" borderId="0" xfId="60" applyFont="1" applyFill="1" applyAlignment="1" applyProtection="1">
      <alignment horizontal="right"/>
      <protection locked="0"/>
    </xf>
    <xf numFmtId="0" fontId="6" fillId="0" borderId="0" xfId="60" applyFont="1" applyFill="1" applyAlignment="1">
      <alignment horizontal="center" wrapText="1"/>
      <protection/>
    </xf>
    <xf numFmtId="0" fontId="6" fillId="0" borderId="0" xfId="60" applyFont="1" applyFill="1" applyAlignment="1">
      <alignment horizontal="center"/>
      <protection/>
    </xf>
    <xf numFmtId="0" fontId="6" fillId="0" borderId="110" xfId="60" applyFont="1" applyFill="1" applyBorder="1" applyAlignment="1">
      <alignment horizontal="center" vertical="center"/>
      <protection/>
    </xf>
    <xf numFmtId="0" fontId="6" fillId="0" borderId="111" xfId="60" applyFont="1" applyFill="1" applyBorder="1" applyAlignment="1">
      <alignment horizontal="center" vertical="center"/>
      <protection/>
    </xf>
    <xf numFmtId="0" fontId="6" fillId="0" borderId="112" xfId="60" applyFont="1" applyFill="1" applyBorder="1" applyAlignment="1">
      <alignment horizontal="center" vertical="center"/>
      <protection/>
    </xf>
    <xf numFmtId="0" fontId="6" fillId="0" borderId="42" xfId="60" applyFont="1" applyFill="1" applyBorder="1" applyAlignment="1">
      <alignment horizontal="center" vertical="center"/>
      <protection/>
    </xf>
    <xf numFmtId="0" fontId="32" fillId="0" borderId="0" xfId="60" applyFont="1" applyFill="1" applyAlignment="1" applyProtection="1">
      <alignment horizontal="center" vertical="center"/>
      <protection locked="0"/>
    </xf>
    <xf numFmtId="0" fontId="6" fillId="0" borderId="0" xfId="60" applyFont="1" applyFill="1" applyAlignment="1" applyProtection="1">
      <alignment horizontal="center" vertical="center"/>
      <protection locked="0"/>
    </xf>
    <xf numFmtId="0" fontId="5" fillId="0" borderId="40" xfId="60" applyFont="1" applyFill="1" applyBorder="1" applyAlignment="1">
      <alignment horizontal="right"/>
      <protection/>
    </xf>
    <xf numFmtId="0" fontId="3" fillId="0" borderId="32" xfId="60" applyFont="1" applyFill="1" applyBorder="1" applyAlignment="1" quotePrefix="1">
      <alignment horizontal="center" vertical="center" wrapText="1"/>
      <protection/>
    </xf>
    <xf numFmtId="0" fontId="3" fillId="0" borderId="19" xfId="60" applyFont="1" applyFill="1" applyBorder="1" applyAlignment="1" quotePrefix="1">
      <alignment horizontal="center" vertical="center" wrapText="1"/>
      <protection/>
    </xf>
    <xf numFmtId="0" fontId="3" fillId="0" borderId="41" xfId="60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33" xfId="60" applyFont="1" applyFill="1" applyBorder="1" applyAlignment="1">
      <alignment horizontal="center" vertical="center"/>
      <protection/>
    </xf>
    <xf numFmtId="0" fontId="3" fillId="0" borderId="27" xfId="60" applyFont="1" applyFill="1" applyBorder="1" applyAlignment="1">
      <alignment horizontal="center" vertical="center"/>
      <protection/>
    </xf>
    <xf numFmtId="0" fontId="3" fillId="0" borderId="60" xfId="60" applyFont="1" applyFill="1" applyBorder="1" applyAlignment="1">
      <alignment horizontal="center" vertical="center"/>
      <protection/>
    </xf>
    <xf numFmtId="0" fontId="3" fillId="0" borderId="104" xfId="60" applyFont="1" applyFill="1" applyBorder="1" applyAlignment="1">
      <alignment horizontal="center" vertical="center"/>
      <protection/>
    </xf>
    <xf numFmtId="0" fontId="5" fillId="0" borderId="0" xfId="60" applyFont="1" applyFill="1" applyBorder="1" applyAlignment="1">
      <alignment horizontal="right"/>
      <protection/>
    </xf>
    <xf numFmtId="0" fontId="32" fillId="0" borderId="0" xfId="60" applyFont="1" applyFill="1" applyAlignment="1" applyProtection="1">
      <alignment horizontal="center"/>
      <protection locked="0"/>
    </xf>
    <xf numFmtId="0" fontId="6" fillId="0" borderId="0" xfId="60" applyFont="1" applyFill="1" applyAlignment="1">
      <alignment horizontal="center" vertical="center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left" vertical="center" wrapText="1" indent="1"/>
      <protection/>
    </xf>
    <xf numFmtId="0" fontId="7" fillId="0" borderId="48" xfId="0" applyFont="1" applyFill="1" applyBorder="1" applyAlignment="1" applyProtection="1">
      <alignment horizontal="left" vertical="center" wrapText="1" indent="1"/>
      <protection/>
    </xf>
    <xf numFmtId="0" fontId="7" fillId="0" borderId="68" xfId="59" applyFont="1" applyFill="1" applyBorder="1" applyAlignment="1" applyProtection="1">
      <alignment horizontal="center" vertical="center" wrapText="1"/>
      <protection/>
    </xf>
    <xf numFmtId="0" fontId="7" fillId="0" borderId="99" xfId="59" applyFont="1" applyFill="1" applyBorder="1" applyAlignment="1" applyProtection="1">
      <alignment horizontal="center" vertical="center" wrapText="1"/>
      <protection/>
    </xf>
    <xf numFmtId="164" fontId="7" fillId="0" borderId="32" xfId="0" applyNumberFormat="1" applyFont="1" applyFill="1" applyBorder="1" applyAlignment="1" applyProtection="1">
      <alignment horizontal="center" vertical="center" wrapText="1"/>
      <protection/>
    </xf>
    <xf numFmtId="164" fontId="7" fillId="0" borderId="21" xfId="0" applyNumberFormat="1" applyFont="1" applyFill="1" applyBorder="1" applyAlignment="1" applyProtection="1">
      <alignment horizontal="center" vertical="center" wrapText="1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164" fontId="7" fillId="0" borderId="35" xfId="0" applyNumberFormat="1" applyFont="1" applyFill="1" applyBorder="1" applyAlignment="1" applyProtection="1">
      <alignment horizontal="center" vertical="center"/>
      <protection/>
    </xf>
    <xf numFmtId="164" fontId="7" fillId="0" borderId="35" xfId="0" applyNumberFormat="1" applyFont="1" applyFill="1" applyBorder="1" applyAlignment="1" applyProtection="1">
      <alignment horizontal="center" vertical="center" wrapText="1"/>
      <protection/>
    </xf>
    <xf numFmtId="164" fontId="7" fillId="0" borderId="99" xfId="0" applyNumberFormat="1" applyFont="1" applyFill="1" applyBorder="1" applyAlignment="1" applyProtection="1">
      <alignment horizontal="center" vertical="center" wrapText="1"/>
      <protection/>
    </xf>
    <xf numFmtId="164" fontId="7" fillId="0" borderId="50" xfId="0" applyNumberFormat="1" applyFont="1" applyFill="1" applyBorder="1" applyAlignment="1">
      <alignment horizontal="center" vertical="center" wrapText="1"/>
    </xf>
    <xf numFmtId="164" fontId="7" fillId="0" borderId="53" xfId="0" applyNumberFormat="1" applyFont="1" applyFill="1" applyBorder="1" applyAlignment="1">
      <alignment horizontal="center" vertical="center" wrapText="1"/>
    </xf>
    <xf numFmtId="164" fontId="7" fillId="0" borderId="68" xfId="0" applyNumberFormat="1" applyFont="1" applyFill="1" applyBorder="1" applyAlignment="1">
      <alignment horizontal="center" vertical="center" wrapText="1"/>
    </xf>
    <xf numFmtId="164" fontId="7" fillId="0" borderId="99" xfId="0" applyNumberFormat="1" applyFont="1" applyFill="1" applyBorder="1" applyAlignment="1">
      <alignment horizontal="center" vertical="center" wrapText="1"/>
    </xf>
    <xf numFmtId="164" fontId="7" fillId="0" borderId="68" xfId="0" applyNumberFormat="1" applyFont="1" applyFill="1" applyBorder="1" applyAlignment="1">
      <alignment horizontal="center" vertical="center"/>
    </xf>
    <xf numFmtId="164" fontId="7" fillId="0" borderId="99" xfId="0" applyNumberFormat="1" applyFont="1" applyFill="1" applyBorder="1" applyAlignment="1">
      <alignment horizontal="center" vertical="center"/>
    </xf>
    <xf numFmtId="164" fontId="7" fillId="0" borderId="96" xfId="0" applyNumberFormat="1" applyFont="1" applyFill="1" applyBorder="1" applyAlignment="1">
      <alignment horizontal="center" vertical="center" wrapText="1"/>
    </xf>
    <xf numFmtId="164" fontId="7" fillId="0" borderId="98" xfId="0" applyNumberFormat="1" applyFont="1" applyFill="1" applyBorder="1" applyAlignment="1">
      <alignment horizontal="center" vertical="center" wrapText="1"/>
    </xf>
    <xf numFmtId="164" fontId="7" fillId="0" borderId="63" xfId="0" applyNumberFormat="1" applyFont="1" applyFill="1" applyBorder="1" applyAlignment="1">
      <alignment horizontal="center" vertical="center" wrapText="1"/>
    </xf>
    <xf numFmtId="164" fontId="7" fillId="0" borderId="108" xfId="0" applyNumberFormat="1" applyFont="1" applyFill="1" applyBorder="1" applyAlignment="1">
      <alignment horizontal="center" vertical="center" wrapText="1"/>
    </xf>
    <xf numFmtId="0" fontId="3" fillId="0" borderId="51" xfId="0" applyFont="1" applyFill="1" applyBorder="1" applyAlignment="1" applyProtection="1">
      <alignment horizontal="left" vertical="center"/>
      <protection/>
    </xf>
    <xf numFmtId="0" fontId="3" fillId="0" borderId="48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5" fillId="0" borderId="40" xfId="0" applyFont="1" applyFill="1" applyBorder="1" applyAlignment="1">
      <alignment horizontal="right"/>
    </xf>
    <xf numFmtId="0" fontId="7" fillId="0" borderId="96" xfId="0" applyFont="1" applyFill="1" applyBorder="1" applyAlignment="1">
      <alignment horizontal="center" vertical="center" wrapText="1"/>
    </xf>
    <xf numFmtId="0" fontId="7" fillId="0" borderId="98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96" xfId="0" applyFont="1" applyFill="1" applyBorder="1" applyAlignment="1">
      <alignment horizontal="left" vertical="center" wrapText="1"/>
    </xf>
    <xf numFmtId="0" fontId="7" fillId="0" borderId="71" xfId="0" applyFont="1" applyFill="1" applyBorder="1" applyAlignment="1">
      <alignment horizontal="left" vertical="center" wrapText="1"/>
    </xf>
    <xf numFmtId="0" fontId="7" fillId="0" borderId="50" xfId="0" applyFont="1" applyFill="1" applyBorder="1" applyAlignment="1">
      <alignment horizontal="left" vertical="center" wrapText="1"/>
    </xf>
    <xf numFmtId="0" fontId="15" fillId="0" borderId="51" xfId="0" applyFont="1" applyFill="1" applyBorder="1" applyAlignment="1" applyProtection="1">
      <alignment horizontal="left" vertical="center"/>
      <protection/>
    </xf>
    <xf numFmtId="0" fontId="15" fillId="0" borderId="48" xfId="0" applyFont="1" applyFill="1" applyBorder="1" applyAlignment="1" applyProtection="1">
      <alignment horizontal="left" vertical="center"/>
      <protection/>
    </xf>
    <xf numFmtId="0" fontId="7" fillId="0" borderId="96" xfId="0" applyFont="1" applyFill="1" applyBorder="1" applyAlignment="1" applyProtection="1">
      <alignment horizontal="left" vertical="center" wrapText="1"/>
      <protection/>
    </xf>
    <xf numFmtId="0" fontId="7" fillId="0" borderId="71" xfId="0" applyFont="1" applyFill="1" applyBorder="1" applyAlignment="1" applyProtection="1">
      <alignment horizontal="left" vertical="center" wrapText="1"/>
      <protection/>
    </xf>
    <xf numFmtId="0" fontId="7" fillId="0" borderId="50" xfId="0" applyFont="1" applyFill="1" applyBorder="1" applyAlignment="1" applyProtection="1">
      <alignment horizontal="left" vertical="center" wrapText="1"/>
      <protection/>
    </xf>
    <xf numFmtId="0" fontId="17" fillId="0" borderId="71" xfId="0" applyFont="1" applyFill="1" applyBorder="1" applyAlignment="1">
      <alignment horizontal="justify" vertical="center" wrapText="1"/>
    </xf>
    <xf numFmtId="0" fontId="7" fillId="0" borderId="51" xfId="0" applyFont="1" applyFill="1" applyBorder="1" applyAlignment="1">
      <alignment horizontal="left" vertical="center" indent="2"/>
    </xf>
    <xf numFmtId="0" fontId="7" fillId="0" borderId="48" xfId="0" applyFont="1" applyFill="1" applyBorder="1" applyAlignment="1">
      <alignment horizontal="left" vertical="center" indent="2"/>
    </xf>
    <xf numFmtId="0" fontId="36" fillId="0" borderId="0" xfId="62" applyFont="1" applyFill="1" applyAlignment="1">
      <alignment horizontal="left"/>
      <protection/>
    </xf>
    <xf numFmtId="0" fontId="13" fillId="0" borderId="0" xfId="62" applyFont="1" applyFill="1" applyAlignment="1">
      <alignment horizontal="center" vertical="center" wrapText="1"/>
      <protection/>
    </xf>
    <xf numFmtId="0" fontId="13" fillId="0" borderId="0" xfId="62" applyFont="1" applyFill="1" applyAlignment="1">
      <alignment horizontal="center" vertical="center"/>
      <protection/>
    </xf>
    <xf numFmtId="0" fontId="48" fillId="0" borderId="0" xfId="62" applyFont="1" applyFill="1" applyBorder="1" applyAlignment="1">
      <alignment horizontal="right"/>
      <protection/>
    </xf>
    <xf numFmtId="0" fontId="49" fillId="0" borderId="32" xfId="62" applyFont="1" applyFill="1" applyBorder="1" applyAlignment="1">
      <alignment horizontal="center" vertical="center" wrapText="1"/>
      <protection/>
    </xf>
    <xf numFmtId="0" fontId="49" fillId="0" borderId="19" xfId="62" applyFont="1" applyFill="1" applyBorder="1" applyAlignment="1">
      <alignment horizontal="center" vertical="center" wrapText="1"/>
      <protection/>
    </xf>
    <xf numFmtId="0" fontId="49" fillId="0" borderId="22" xfId="62" applyFont="1" applyFill="1" applyBorder="1" applyAlignment="1">
      <alignment horizontal="center" vertical="center" wrapText="1"/>
      <protection/>
    </xf>
    <xf numFmtId="0" fontId="16" fillId="0" borderId="41" xfId="61" applyFont="1" applyFill="1" applyBorder="1" applyAlignment="1" applyProtection="1">
      <alignment horizontal="center" vertical="center" textRotation="90"/>
      <protection/>
    </xf>
    <xf numFmtId="0" fontId="16" fillId="0" borderId="10" xfId="61" applyFont="1" applyFill="1" applyBorder="1" applyAlignment="1" applyProtection="1">
      <alignment horizontal="center" vertical="center" textRotation="90"/>
      <protection/>
    </xf>
    <xf numFmtId="0" fontId="16" fillId="0" borderId="13" xfId="61" applyFont="1" applyFill="1" applyBorder="1" applyAlignment="1" applyProtection="1">
      <alignment horizontal="center" vertical="center" textRotation="90"/>
      <protection/>
    </xf>
    <xf numFmtId="0" fontId="48" fillId="0" borderId="16" xfId="62" applyFont="1" applyFill="1" applyBorder="1" applyAlignment="1">
      <alignment horizontal="center" vertical="center" wrapText="1"/>
      <protection/>
    </xf>
    <xf numFmtId="0" fontId="48" fillId="0" borderId="11" xfId="62" applyFont="1" applyFill="1" applyBorder="1" applyAlignment="1">
      <alignment horizontal="center" vertical="center" wrapText="1"/>
      <protection/>
    </xf>
    <xf numFmtId="0" fontId="48" fillId="0" borderId="33" xfId="62" applyFont="1" applyFill="1" applyBorder="1" applyAlignment="1">
      <alignment horizontal="center" vertical="center" wrapText="1"/>
      <protection/>
    </xf>
    <xf numFmtId="0" fontId="48" fillId="0" borderId="14" xfId="62" applyFont="1" applyFill="1" applyBorder="1" applyAlignment="1">
      <alignment horizontal="center" vertical="center" wrapText="1"/>
      <protection/>
    </xf>
    <xf numFmtId="0" fontId="48" fillId="0" borderId="11" xfId="62" applyFont="1" applyFill="1" applyBorder="1" applyAlignment="1">
      <alignment horizontal="center" wrapText="1"/>
      <protection/>
    </xf>
    <xf numFmtId="0" fontId="48" fillId="0" borderId="12" xfId="62" applyFont="1" applyFill="1" applyBorder="1" applyAlignment="1">
      <alignment horizontal="center" wrapText="1"/>
      <protection/>
    </xf>
    <xf numFmtId="0" fontId="36" fillId="0" borderId="0" xfId="62" applyFont="1" applyFill="1" applyAlignment="1">
      <alignment horizontal="center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6" fillId="0" borderId="0" xfId="61" applyFont="1" applyFill="1" applyAlignment="1" applyProtection="1">
      <alignment horizontal="center" vertical="center" wrapText="1"/>
      <protection/>
    </xf>
    <xf numFmtId="0" fontId="16" fillId="0" borderId="0" xfId="61" applyFont="1" applyFill="1" applyBorder="1" applyAlignment="1" applyProtection="1">
      <alignment horizontal="right" vertical="center"/>
      <protection/>
    </xf>
    <xf numFmtId="0" fontId="6" fillId="0" borderId="24" xfId="61" applyFont="1" applyFill="1" applyBorder="1" applyAlignment="1" applyProtection="1">
      <alignment horizontal="center" vertical="center" wrapText="1"/>
      <protection/>
    </xf>
    <xf numFmtId="0" fontId="6" fillId="0" borderId="20" xfId="61" applyFont="1" applyFill="1" applyBorder="1" applyAlignment="1" applyProtection="1">
      <alignment horizontal="center" vertical="center" wrapText="1"/>
      <protection/>
    </xf>
    <xf numFmtId="0" fontId="16" fillId="0" borderId="16" xfId="61" applyFont="1" applyFill="1" applyBorder="1" applyAlignment="1" applyProtection="1">
      <alignment horizontal="center" vertical="center" textRotation="90"/>
      <protection/>
    </xf>
    <xf numFmtId="0" fontId="16" fillId="0" borderId="11" xfId="61" applyFont="1" applyFill="1" applyBorder="1" applyAlignment="1" applyProtection="1">
      <alignment horizontal="center" vertical="center" textRotation="90"/>
      <protection/>
    </xf>
    <xf numFmtId="0" fontId="5" fillId="0" borderId="17" xfId="61" applyFont="1" applyFill="1" applyBorder="1" applyAlignment="1" applyProtection="1">
      <alignment horizontal="center" vertical="center" wrapText="1"/>
      <protection/>
    </xf>
    <xf numFmtId="0" fontId="5" fillId="0" borderId="12" xfId="61" applyFont="1" applyFill="1" applyBorder="1" applyAlignment="1" applyProtection="1">
      <alignment horizontal="center" vertical="center"/>
      <protection/>
    </xf>
    <xf numFmtId="0" fontId="21" fillId="0" borderId="51" xfId="62" applyFont="1" applyFill="1" applyBorder="1" applyAlignment="1">
      <alignment horizontal="left"/>
      <protection/>
    </xf>
    <xf numFmtId="0" fontId="21" fillId="0" borderId="48" xfId="62" applyFont="1" applyFill="1" applyBorder="1" applyAlignment="1">
      <alignment horizontal="left"/>
      <protection/>
    </xf>
    <xf numFmtId="3" fontId="36" fillId="0" borderId="0" xfId="62" applyNumberFormat="1" applyFont="1" applyFill="1" applyAlignment="1">
      <alignment horizontal="center"/>
      <protection/>
    </xf>
    <xf numFmtId="0" fontId="13" fillId="0" borderId="0" xfId="62" applyFont="1" applyFill="1" applyAlignment="1">
      <alignment horizontal="center" wrapText="1"/>
      <protection/>
    </xf>
    <xf numFmtId="0" fontId="13" fillId="0" borderId="0" xfId="62" applyFont="1" applyFill="1" applyAlignment="1">
      <alignment horizontal="center"/>
      <protection/>
    </xf>
    <xf numFmtId="0" fontId="21" fillId="0" borderId="51" xfId="62" applyFont="1" applyFill="1" applyBorder="1" applyAlignment="1">
      <alignment horizontal="left" indent="1"/>
      <protection/>
    </xf>
    <xf numFmtId="0" fontId="21" fillId="0" borderId="48" xfId="62" applyFont="1" applyFill="1" applyBorder="1" applyAlignment="1">
      <alignment horizontal="left" indent="1"/>
      <protection/>
    </xf>
    <xf numFmtId="0" fontId="100" fillId="0" borderId="0" xfId="0" applyFont="1" applyAlignment="1">
      <alignment horizontal="right"/>
    </xf>
    <xf numFmtId="0" fontId="101" fillId="0" borderId="0" xfId="0" applyFont="1" applyAlignment="1">
      <alignment horizontal="center" vertical="center" wrapText="1"/>
    </xf>
    <xf numFmtId="0" fontId="98" fillId="0" borderId="29" xfId="0" applyFont="1" applyBorder="1" applyAlignment="1">
      <alignment wrapText="1"/>
    </xf>
    <xf numFmtId="0" fontId="98" fillId="0" borderId="30" xfId="0" applyFont="1" applyBorder="1" applyAlignment="1">
      <alignment wrapText="1"/>
    </xf>
    <xf numFmtId="0" fontId="4" fillId="0" borderId="0" xfId="0" applyFont="1" applyFill="1" applyAlignment="1" applyProtection="1">
      <alignment horizontal="center" vertical="top" wrapText="1"/>
      <protection locked="0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KVRENMUNKA" xfId="59"/>
    <cellStyle name="Normál_mint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1">
      <selection activeCell="B44" sqref="B44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ht="18.75">
      <c r="A1" s="338" t="s">
        <v>417</v>
      </c>
    </row>
    <row r="3" ht="15.75">
      <c r="A3" s="339" t="s">
        <v>430</v>
      </c>
    </row>
    <row r="4" ht="12.75">
      <c r="A4" s="337"/>
    </row>
    <row r="5" spans="1:2" s="146" customFormat="1" ht="12.75">
      <c r="A5" s="341" t="s">
        <v>347</v>
      </c>
      <c r="B5" s="341" t="s">
        <v>432</v>
      </c>
    </row>
    <row r="6" spans="1:2" ht="12.75">
      <c r="A6" s="341" t="s">
        <v>158</v>
      </c>
      <c r="B6" s="341" t="s">
        <v>433</v>
      </c>
    </row>
    <row r="7" spans="1:2" ht="12.75">
      <c r="A7" s="341" t="s">
        <v>350</v>
      </c>
      <c r="B7" s="341" t="s">
        <v>434</v>
      </c>
    </row>
    <row r="8" ht="12.75">
      <c r="A8" s="340"/>
    </row>
    <row r="9" ht="15.75">
      <c r="A9" s="339" t="s">
        <v>426</v>
      </c>
    </row>
    <row r="10" ht="12.75">
      <c r="A10" s="340"/>
    </row>
    <row r="11" spans="1:2" ht="12.75">
      <c r="A11" s="341" t="s">
        <v>447</v>
      </c>
      <c r="B11" s="341" t="s">
        <v>435</v>
      </c>
    </row>
    <row r="12" spans="1:2" s="146" customFormat="1" ht="12.75">
      <c r="A12" s="341" t="s">
        <v>418</v>
      </c>
      <c r="B12" s="341" t="s">
        <v>436</v>
      </c>
    </row>
    <row r="13" spans="1:2" ht="12.75">
      <c r="A13" s="341" t="s">
        <v>448</v>
      </c>
      <c r="B13" s="341" t="s">
        <v>437</v>
      </c>
    </row>
    <row r="14" ht="12.75">
      <c r="A14" s="340"/>
    </row>
    <row r="15" ht="14.25">
      <c r="A15" s="342" t="s">
        <v>427</v>
      </c>
    </row>
    <row r="16" ht="12.75">
      <c r="A16" s="340"/>
    </row>
    <row r="17" spans="1:2" ht="12.75">
      <c r="A17" t="s">
        <v>449</v>
      </c>
      <c r="B17" t="s">
        <v>435</v>
      </c>
    </row>
    <row r="18" spans="1:2" ht="12.75">
      <c r="A18" t="s">
        <v>419</v>
      </c>
      <c r="B18" t="s">
        <v>436</v>
      </c>
    </row>
    <row r="19" spans="1:2" ht="12.75">
      <c r="A19" t="s">
        <v>450</v>
      </c>
      <c r="B19" t="s">
        <v>437</v>
      </c>
    </row>
    <row r="20" ht="12.75">
      <c r="A20" s="340"/>
    </row>
    <row r="21" ht="15.75">
      <c r="A21" s="339" t="s">
        <v>431</v>
      </c>
    </row>
    <row r="22" ht="12.75">
      <c r="A22" s="337"/>
    </row>
    <row r="23" spans="1:2" ht="12.75">
      <c r="A23" s="341" t="s">
        <v>189</v>
      </c>
      <c r="B23" s="341" t="s">
        <v>438</v>
      </c>
    </row>
    <row r="24" spans="1:2" ht="12.75">
      <c r="A24" s="341" t="s">
        <v>159</v>
      </c>
      <c r="B24" s="341" t="s">
        <v>439</v>
      </c>
    </row>
    <row r="25" spans="1:2" ht="12.75">
      <c r="A25" s="341" t="s">
        <v>160</v>
      </c>
      <c r="B25" s="341" t="s">
        <v>440</v>
      </c>
    </row>
    <row r="26" ht="12.75">
      <c r="A26" s="340"/>
    </row>
    <row r="27" ht="15.75">
      <c r="A27" s="339" t="s">
        <v>428</v>
      </c>
    </row>
    <row r="28" ht="12.75">
      <c r="A28" s="340"/>
    </row>
    <row r="29" spans="1:2" ht="12.75">
      <c r="A29" s="341" t="s">
        <v>420</v>
      </c>
      <c r="B29" s="341" t="s">
        <v>441</v>
      </c>
    </row>
    <row r="30" spans="1:2" ht="12.75">
      <c r="A30" s="341" t="s">
        <v>421</v>
      </c>
      <c r="B30" s="341" t="s">
        <v>442</v>
      </c>
    </row>
    <row r="31" spans="1:2" ht="12.75">
      <c r="A31" s="341" t="s">
        <v>422</v>
      </c>
      <c r="B31" s="341" t="s">
        <v>443</v>
      </c>
    </row>
    <row r="32" ht="12.75">
      <c r="A32" s="340"/>
    </row>
    <row r="33" ht="15.75">
      <c r="A33" s="343" t="s">
        <v>429</v>
      </c>
    </row>
    <row r="34" ht="12.75">
      <c r="A34" s="340"/>
    </row>
    <row r="35" spans="1:2" ht="12.75">
      <c r="A35" s="341" t="s">
        <v>423</v>
      </c>
      <c r="B35" s="341" t="s">
        <v>444</v>
      </c>
    </row>
    <row r="36" spans="1:2" ht="12.75">
      <c r="A36" s="341" t="s">
        <v>424</v>
      </c>
      <c r="B36" s="341" t="s">
        <v>445</v>
      </c>
    </row>
    <row r="37" spans="1:2" ht="12.75">
      <c r="A37" s="341" t="s">
        <v>425</v>
      </c>
      <c r="B37" s="341" t="s">
        <v>446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H40" sqref="H40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9.875" style="5" customWidth="1"/>
    <col min="4" max="6" width="13.375" style="5" customWidth="1"/>
    <col min="7" max="16384" width="9.375" style="5" customWidth="1"/>
  </cols>
  <sheetData>
    <row r="1" spans="1:6" s="3" customFormat="1" ht="21" customHeight="1" thickBot="1">
      <c r="A1" s="187"/>
      <c r="B1" s="188"/>
      <c r="C1" s="246"/>
      <c r="D1" s="246"/>
      <c r="E1" s="246"/>
      <c r="F1" s="244" t="s">
        <v>1277</v>
      </c>
    </row>
    <row r="2" spans="1:6" s="99" customFormat="1" ht="25.5" customHeight="1">
      <c r="A2" s="1087" t="s">
        <v>356</v>
      </c>
      <c r="B2" s="1088"/>
      <c r="C2" s="1089" t="s">
        <v>1263</v>
      </c>
      <c r="D2" s="1090"/>
      <c r="E2" s="1091"/>
      <c r="F2" s="247" t="s">
        <v>52</v>
      </c>
    </row>
    <row r="3" spans="1:6" s="99" customFormat="1" ht="16.5" thickBot="1">
      <c r="A3" s="191" t="s">
        <v>355</v>
      </c>
      <c r="B3" s="192"/>
      <c r="C3" s="1092" t="s">
        <v>1273</v>
      </c>
      <c r="D3" s="1102"/>
      <c r="E3" s="1102"/>
      <c r="F3" s="248" t="s">
        <v>402</v>
      </c>
    </row>
    <row r="4" spans="1:6" s="100" customFormat="1" ht="15.75" customHeight="1" thickBot="1">
      <c r="A4" s="193"/>
      <c r="B4" s="193"/>
      <c r="C4" s="193"/>
      <c r="D4" s="193"/>
      <c r="E4" s="193"/>
      <c r="F4" s="194" t="s">
        <v>40</v>
      </c>
    </row>
    <row r="5" spans="1:6" ht="13.5" thickBot="1">
      <c r="A5" s="1094" t="s">
        <v>357</v>
      </c>
      <c r="B5" s="1095"/>
      <c r="C5" s="1098" t="s">
        <v>41</v>
      </c>
      <c r="D5" s="465" t="s">
        <v>505</v>
      </c>
      <c r="E5" s="465" t="s">
        <v>506</v>
      </c>
      <c r="F5" s="1085" t="s">
        <v>413</v>
      </c>
    </row>
    <row r="6" spans="1:6" ht="13.5" thickBot="1">
      <c r="A6" s="1096"/>
      <c r="B6" s="1097"/>
      <c r="C6" s="1099"/>
      <c r="D6" s="1100" t="s">
        <v>516</v>
      </c>
      <c r="E6" s="1101"/>
      <c r="F6" s="1086"/>
    </row>
    <row r="7" spans="1:6" s="84" customFormat="1" ht="12.75" customHeight="1" thickBot="1">
      <c r="A7" s="182">
        <v>1</v>
      </c>
      <c r="B7" s="183">
        <v>2</v>
      </c>
      <c r="C7" s="183">
        <v>3</v>
      </c>
      <c r="D7" s="466">
        <v>4</v>
      </c>
      <c r="E7" s="466">
        <v>5</v>
      </c>
      <c r="F7" s="184">
        <v>6</v>
      </c>
    </row>
    <row r="8" spans="1:6" s="84" customFormat="1" ht="15.75" customHeight="1" thickBot="1">
      <c r="A8" s="195"/>
      <c r="B8" s="196"/>
      <c r="C8" s="196" t="s">
        <v>42</v>
      </c>
      <c r="D8" s="196"/>
      <c r="E8" s="196"/>
      <c r="F8" s="197"/>
    </row>
    <row r="9" spans="1:6" s="101" customFormat="1" ht="12" customHeight="1" thickBot="1">
      <c r="A9" s="182" t="s">
        <v>3</v>
      </c>
      <c r="B9" s="198"/>
      <c r="C9" s="199" t="s">
        <v>374</v>
      </c>
      <c r="D9" s="121">
        <f>SUM(D10:D17)</f>
        <v>0</v>
      </c>
      <c r="E9" s="121">
        <f>SUM(E10:E17)</f>
        <v>0</v>
      </c>
      <c r="F9" s="121">
        <f>SUM(F10:F17)</f>
        <v>0</v>
      </c>
    </row>
    <row r="10" spans="1:6" s="101" customFormat="1" ht="12" customHeight="1">
      <c r="A10" s="203"/>
      <c r="B10" s="201" t="s">
        <v>94</v>
      </c>
      <c r="C10" s="15" t="s">
        <v>203</v>
      </c>
      <c r="D10" s="39"/>
      <c r="E10" s="39"/>
      <c r="F10" s="39"/>
    </row>
    <row r="11" spans="1:6" s="101" customFormat="1" ht="12" customHeight="1">
      <c r="A11" s="200"/>
      <c r="B11" s="201" t="s">
        <v>95</v>
      </c>
      <c r="C11" s="9" t="s">
        <v>204</v>
      </c>
      <c r="D11" s="38"/>
      <c r="E11" s="38"/>
      <c r="F11" s="38"/>
    </row>
    <row r="12" spans="1:6" s="101" customFormat="1" ht="12" customHeight="1">
      <c r="A12" s="200"/>
      <c r="B12" s="201" t="s">
        <v>96</v>
      </c>
      <c r="C12" s="9" t="s">
        <v>205</v>
      </c>
      <c r="D12" s="38"/>
      <c r="E12" s="38"/>
      <c r="F12" s="38"/>
    </row>
    <row r="13" spans="1:6" s="101" customFormat="1" ht="12" customHeight="1">
      <c r="A13" s="200"/>
      <c r="B13" s="201" t="s">
        <v>97</v>
      </c>
      <c r="C13" s="9" t="s">
        <v>206</v>
      </c>
      <c r="D13" s="38"/>
      <c r="E13" s="38"/>
      <c r="F13" s="38"/>
    </row>
    <row r="14" spans="1:6" s="101" customFormat="1" ht="12" customHeight="1">
      <c r="A14" s="200"/>
      <c r="B14" s="201" t="s">
        <v>153</v>
      </c>
      <c r="C14" s="8" t="s">
        <v>207</v>
      </c>
      <c r="D14" s="38"/>
      <c r="E14" s="38"/>
      <c r="F14" s="38"/>
    </row>
    <row r="15" spans="1:6" s="101" customFormat="1" ht="12" customHeight="1">
      <c r="A15" s="205"/>
      <c r="B15" s="201" t="s">
        <v>98</v>
      </c>
      <c r="C15" s="9" t="s">
        <v>208</v>
      </c>
      <c r="D15" s="40"/>
      <c r="E15" s="40"/>
      <c r="F15" s="40"/>
    </row>
    <row r="16" spans="1:6" s="102" customFormat="1" ht="12" customHeight="1">
      <c r="A16" s="200"/>
      <c r="B16" s="201" t="s">
        <v>99</v>
      </c>
      <c r="C16" s="9" t="s">
        <v>375</v>
      </c>
      <c r="D16" s="38"/>
      <c r="E16" s="38"/>
      <c r="F16" s="38"/>
    </row>
    <row r="17" spans="1:6" s="102" customFormat="1" ht="12" customHeight="1" thickBot="1">
      <c r="A17" s="206"/>
      <c r="B17" s="207" t="s">
        <v>108</v>
      </c>
      <c r="C17" s="8" t="s">
        <v>352</v>
      </c>
      <c r="D17" s="41"/>
      <c r="E17" s="41"/>
      <c r="F17" s="41"/>
    </row>
    <row r="18" spans="1:6" s="101" customFormat="1" ht="12" customHeight="1" thickBot="1">
      <c r="A18" s="182" t="s">
        <v>4</v>
      </c>
      <c r="B18" s="198"/>
      <c r="C18" s="199" t="s">
        <v>376</v>
      </c>
      <c r="D18" s="121">
        <f>SUM(D19:D22)</f>
        <v>0</v>
      </c>
      <c r="E18" s="121">
        <f>SUM(E19:E22)</f>
        <v>0</v>
      </c>
      <c r="F18" s="121">
        <f>SUM(F19:F22)</f>
        <v>0</v>
      </c>
    </row>
    <row r="19" spans="1:6" s="102" customFormat="1" ht="12" customHeight="1">
      <c r="A19" s="200"/>
      <c r="B19" s="201" t="s">
        <v>100</v>
      </c>
      <c r="C19" s="11" t="s">
        <v>114</v>
      </c>
      <c r="D19" s="38"/>
      <c r="E19" s="38"/>
      <c r="F19" s="38"/>
    </row>
    <row r="20" spans="1:6" s="102" customFormat="1" ht="12" customHeight="1">
      <c r="A20" s="200"/>
      <c r="B20" s="201" t="s">
        <v>101</v>
      </c>
      <c r="C20" s="9" t="s">
        <v>115</v>
      </c>
      <c r="D20" s="38"/>
      <c r="E20" s="38"/>
      <c r="F20" s="38"/>
    </row>
    <row r="21" spans="1:6" s="102" customFormat="1" ht="12" customHeight="1">
      <c r="A21" s="200"/>
      <c r="B21" s="201" t="s">
        <v>102</v>
      </c>
      <c r="C21" s="9" t="s">
        <v>377</v>
      </c>
      <c r="D21" s="38"/>
      <c r="E21" s="38"/>
      <c r="F21" s="38"/>
    </row>
    <row r="22" spans="1:6" s="102" customFormat="1" ht="12" customHeight="1" thickBot="1">
      <c r="A22" s="200"/>
      <c r="B22" s="201" t="s">
        <v>103</v>
      </c>
      <c r="C22" s="9" t="s">
        <v>116</v>
      </c>
      <c r="D22" s="38"/>
      <c r="E22" s="38"/>
      <c r="F22" s="38"/>
    </row>
    <row r="23" spans="1:6" s="102" customFormat="1" ht="12" customHeight="1" thickBot="1">
      <c r="A23" s="186" t="s">
        <v>5</v>
      </c>
      <c r="B23" s="110"/>
      <c r="C23" s="110" t="s">
        <v>378</v>
      </c>
      <c r="D23" s="156"/>
      <c r="E23" s="156"/>
      <c r="F23" s="156"/>
    </row>
    <row r="24" spans="1:6" s="102" customFormat="1" ht="12" customHeight="1" thickBot="1">
      <c r="A24" s="186" t="s">
        <v>6</v>
      </c>
      <c r="B24" s="110"/>
      <c r="C24" s="110" t="s">
        <v>403</v>
      </c>
      <c r="D24" s="156"/>
      <c r="E24" s="156"/>
      <c r="F24" s="156"/>
    </row>
    <row r="25" spans="1:6" s="101" customFormat="1" ht="12" customHeight="1" thickBot="1">
      <c r="A25" s="186" t="s">
        <v>7</v>
      </c>
      <c r="B25" s="198"/>
      <c r="C25" s="110" t="s">
        <v>404</v>
      </c>
      <c r="D25" s="156"/>
      <c r="E25" s="156"/>
      <c r="F25" s="156"/>
    </row>
    <row r="26" spans="1:6" s="101" customFormat="1" ht="12" customHeight="1" thickBot="1">
      <c r="A26" s="182" t="s">
        <v>8</v>
      </c>
      <c r="B26" s="161"/>
      <c r="C26" s="110" t="s">
        <v>406</v>
      </c>
      <c r="D26" s="262">
        <f>+D27+D28</f>
        <v>0</v>
      </c>
      <c r="E26" s="262">
        <f>+E27+E28</f>
        <v>0</v>
      </c>
      <c r="F26" s="262">
        <f>+F27+F28</f>
        <v>0</v>
      </c>
    </row>
    <row r="27" spans="1:6" s="101" customFormat="1" ht="12" customHeight="1">
      <c r="A27" s="203"/>
      <c r="B27" s="157" t="s">
        <v>81</v>
      </c>
      <c r="C27" s="134" t="s">
        <v>70</v>
      </c>
      <c r="D27" s="259"/>
      <c r="E27" s="259"/>
      <c r="F27" s="259"/>
    </row>
    <row r="28" spans="1:6" s="101" customFormat="1" ht="12" customHeight="1" thickBot="1">
      <c r="A28" s="209"/>
      <c r="B28" s="159" t="s">
        <v>82</v>
      </c>
      <c r="C28" s="136" t="s">
        <v>381</v>
      </c>
      <c r="D28" s="260"/>
      <c r="E28" s="260"/>
      <c r="F28" s="260"/>
    </row>
    <row r="29" spans="1:6" s="102" customFormat="1" ht="12" customHeight="1" thickBot="1">
      <c r="A29" s="217" t="s">
        <v>9</v>
      </c>
      <c r="B29" s="218"/>
      <c r="C29" s="110" t="s">
        <v>405</v>
      </c>
      <c r="D29" s="156"/>
      <c r="E29" s="156"/>
      <c r="F29" s="156"/>
    </row>
    <row r="30" spans="1:6" s="102" customFormat="1" ht="12" customHeight="1" thickBot="1">
      <c r="A30" s="217" t="s">
        <v>10</v>
      </c>
      <c r="B30" s="931"/>
      <c r="C30" s="932" t="s">
        <v>1191</v>
      </c>
      <c r="D30" s="265"/>
      <c r="E30" s="265"/>
      <c r="F30" s="265"/>
    </row>
    <row r="31" spans="1:6" s="102" customFormat="1" ht="15" customHeight="1" thickBot="1">
      <c r="A31" s="217" t="s">
        <v>11</v>
      </c>
      <c r="B31" s="222"/>
      <c r="C31" s="223" t="s">
        <v>1192</v>
      </c>
      <c r="D31" s="224">
        <f>SUM(D9,D18,D23,D24,D25,D26,D29,D30)</f>
        <v>0</v>
      </c>
      <c r="E31" s="224">
        <f>SUM(E9,E18,E23,E24,E25,E26,E29,E30)</f>
        <v>0</v>
      </c>
      <c r="F31" s="224">
        <f>SUM(F9,F18,F23,F24,F25,F26,F29,F30)</f>
        <v>0</v>
      </c>
    </row>
    <row r="32" spans="1:6" s="102" customFormat="1" ht="15" customHeight="1">
      <c r="A32" s="225"/>
      <c r="B32" s="225"/>
      <c r="C32" s="226"/>
      <c r="D32" s="226"/>
      <c r="E32" s="226"/>
      <c r="F32" s="227"/>
    </row>
    <row r="33" spans="1:6" ht="13.5" thickBot="1">
      <c r="A33" s="228"/>
      <c r="B33" s="229"/>
      <c r="C33" s="229"/>
      <c r="D33" s="229"/>
      <c r="E33" s="229"/>
      <c r="F33" s="229"/>
    </row>
    <row r="34" spans="1:6" s="84" customFormat="1" ht="16.5" customHeight="1" thickBot="1">
      <c r="A34" s="230"/>
      <c r="B34" s="231"/>
      <c r="C34" s="232" t="s">
        <v>48</v>
      </c>
      <c r="D34" s="232"/>
      <c r="E34" s="232"/>
      <c r="F34" s="233"/>
    </row>
    <row r="35" spans="1:6" s="103" customFormat="1" ht="12" customHeight="1" thickBot="1">
      <c r="A35" s="186" t="s">
        <v>3</v>
      </c>
      <c r="B35" s="34"/>
      <c r="C35" s="46" t="s">
        <v>274</v>
      </c>
      <c r="D35" s="121"/>
      <c r="E35" s="121"/>
      <c r="F35" s="121">
        <f>SUM(F36:F40)</f>
        <v>317</v>
      </c>
    </row>
    <row r="36" spans="1:6" ht="12" customHeight="1">
      <c r="A36" s="234"/>
      <c r="B36" s="155" t="s">
        <v>94</v>
      </c>
      <c r="C36" s="11" t="s">
        <v>34</v>
      </c>
      <c r="D36" s="128"/>
      <c r="E36" s="128"/>
      <c r="F36" s="128"/>
    </row>
    <row r="37" spans="1:6" ht="12" customHeight="1">
      <c r="A37" s="235"/>
      <c r="B37" s="150" t="s">
        <v>95</v>
      </c>
      <c r="C37" s="9" t="s">
        <v>275</v>
      </c>
      <c r="D37" s="261"/>
      <c r="E37" s="261"/>
      <c r="F37" s="261"/>
    </row>
    <row r="38" spans="1:6" ht="12" customHeight="1">
      <c r="A38" s="235"/>
      <c r="B38" s="150" t="s">
        <v>96</v>
      </c>
      <c r="C38" s="9" t="s">
        <v>142</v>
      </c>
      <c r="D38" s="261"/>
      <c r="E38" s="261"/>
      <c r="F38" s="261"/>
    </row>
    <row r="39" spans="1:6" ht="12" customHeight="1">
      <c r="A39" s="235"/>
      <c r="B39" s="150" t="s">
        <v>97</v>
      </c>
      <c r="C39" s="9" t="s">
        <v>276</v>
      </c>
      <c r="D39" s="261"/>
      <c r="E39" s="261"/>
      <c r="F39" s="261"/>
    </row>
    <row r="40" spans="1:6" ht="12" customHeight="1" thickBot="1">
      <c r="A40" s="235"/>
      <c r="B40" s="150" t="s">
        <v>107</v>
      </c>
      <c r="C40" s="9" t="s">
        <v>1274</v>
      </c>
      <c r="D40" s="261"/>
      <c r="E40" s="261"/>
      <c r="F40" s="261">
        <v>317</v>
      </c>
    </row>
    <row r="41" spans="1:6" ht="12" customHeight="1" thickBot="1">
      <c r="A41" s="186" t="s">
        <v>4</v>
      </c>
      <c r="B41" s="34"/>
      <c r="C41" s="46" t="s">
        <v>384</v>
      </c>
      <c r="D41" s="264">
        <f>SUM(D42:D45)</f>
        <v>1440</v>
      </c>
      <c r="E41" s="264">
        <v>1660</v>
      </c>
      <c r="F41" s="264">
        <f>SUM(F42:F45)</f>
        <v>1660</v>
      </c>
    </row>
    <row r="42" spans="1:6" s="103" customFormat="1" ht="12" customHeight="1">
      <c r="A42" s="234"/>
      <c r="B42" s="155" t="s">
        <v>100</v>
      </c>
      <c r="C42" s="11" t="s">
        <v>280</v>
      </c>
      <c r="D42" s="128"/>
      <c r="E42" s="128"/>
      <c r="F42" s="128"/>
    </row>
    <row r="43" spans="1:6" ht="12" customHeight="1">
      <c r="A43" s="235"/>
      <c r="B43" s="150" t="s">
        <v>101</v>
      </c>
      <c r="C43" s="9" t="s">
        <v>281</v>
      </c>
      <c r="D43" s="261"/>
      <c r="E43" s="261"/>
      <c r="F43" s="261"/>
    </row>
    <row r="44" spans="1:6" ht="12" customHeight="1">
      <c r="A44" s="235"/>
      <c r="B44" s="150" t="s">
        <v>102</v>
      </c>
      <c r="C44" s="9" t="s">
        <v>288</v>
      </c>
      <c r="D44" s="261"/>
      <c r="E44" s="261"/>
      <c r="F44" s="261"/>
    </row>
    <row r="45" spans="1:6" ht="12" customHeight="1" thickBot="1">
      <c r="A45" s="235"/>
      <c r="B45" s="150" t="s">
        <v>103</v>
      </c>
      <c r="C45" s="9" t="s">
        <v>1275</v>
      </c>
      <c r="D45" s="261">
        <v>1440</v>
      </c>
      <c r="E45" s="261">
        <v>1660</v>
      </c>
      <c r="F45" s="261">
        <v>1660</v>
      </c>
    </row>
    <row r="46" spans="1:6" ht="12" customHeight="1" thickBot="1">
      <c r="A46" s="186" t="s">
        <v>5</v>
      </c>
      <c r="B46" s="34"/>
      <c r="C46" s="46" t="s">
        <v>386</v>
      </c>
      <c r="D46" s="156"/>
      <c r="E46" s="156"/>
      <c r="F46" s="156"/>
    </row>
    <row r="47" spans="1:6" ht="12" customHeight="1" thickBot="1">
      <c r="A47" s="186" t="s">
        <v>6</v>
      </c>
      <c r="B47" s="34"/>
      <c r="C47" s="46" t="s">
        <v>1193</v>
      </c>
      <c r="D47" s="156"/>
      <c r="E47" s="156"/>
      <c r="F47" s="156"/>
    </row>
    <row r="48" spans="1:6" ht="15" customHeight="1" thickBot="1">
      <c r="A48" s="186" t="s">
        <v>7</v>
      </c>
      <c r="B48" s="211"/>
      <c r="C48" s="237" t="s">
        <v>387</v>
      </c>
      <c r="D48" s="82">
        <f>+D35+D41+D46+D47</f>
        <v>1440</v>
      </c>
      <c r="E48" s="82">
        <f>+E35+E41+E46+E47</f>
        <v>1660</v>
      </c>
      <c r="F48" s="82">
        <f>+F35+F41+F46+F47</f>
        <v>1977</v>
      </c>
    </row>
    <row r="49" spans="1:6" ht="13.5" thickBot="1">
      <c r="A49" s="238"/>
      <c r="B49" s="239"/>
      <c r="C49" s="239"/>
      <c r="D49" s="239"/>
      <c r="E49" s="239"/>
      <c r="F49" s="239"/>
    </row>
    <row r="50" spans="1:6" ht="15" customHeight="1" thickBot="1">
      <c r="A50" s="240" t="s">
        <v>372</v>
      </c>
      <c r="B50" s="241"/>
      <c r="C50" s="242"/>
      <c r="D50" s="106"/>
      <c r="E50" s="106"/>
      <c r="F50" s="106"/>
    </row>
    <row r="51" spans="1:6" ht="14.25" customHeight="1" thickBot="1">
      <c r="A51" s="240" t="s">
        <v>373</v>
      </c>
      <c r="B51" s="241"/>
      <c r="C51" s="242"/>
      <c r="D51" s="106"/>
      <c r="E51" s="106"/>
      <c r="F51" s="106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4">
      <selection activeCell="F28" sqref="F28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9.875" style="5" customWidth="1"/>
    <col min="4" max="6" width="13.375" style="5" customWidth="1"/>
    <col min="7" max="16384" width="9.375" style="5" customWidth="1"/>
  </cols>
  <sheetData>
    <row r="1" spans="1:6" s="3" customFormat="1" ht="21" customHeight="1" thickBot="1">
      <c r="A1" s="187"/>
      <c r="B1" s="188"/>
      <c r="C1" s="246"/>
      <c r="D1" s="246"/>
      <c r="E1" s="246"/>
      <c r="F1" s="244" t="s">
        <v>1278</v>
      </c>
    </row>
    <row r="2" spans="1:6" s="99" customFormat="1" ht="25.5" customHeight="1">
      <c r="A2" s="1087" t="s">
        <v>356</v>
      </c>
      <c r="B2" s="1088"/>
      <c r="C2" s="1089" t="s">
        <v>1263</v>
      </c>
      <c r="D2" s="1090"/>
      <c r="E2" s="1091"/>
      <c r="F2" s="247" t="s">
        <v>52</v>
      </c>
    </row>
    <row r="3" spans="1:6" s="99" customFormat="1" ht="16.5" thickBot="1">
      <c r="A3" s="191" t="s">
        <v>355</v>
      </c>
      <c r="B3" s="192"/>
      <c r="C3" s="1092" t="s">
        <v>1279</v>
      </c>
      <c r="D3" s="1102"/>
      <c r="E3" s="1102"/>
      <c r="F3" s="248" t="s">
        <v>402</v>
      </c>
    </row>
    <row r="4" spans="1:6" s="100" customFormat="1" ht="15.75" customHeight="1" thickBot="1">
      <c r="A4" s="193"/>
      <c r="B4" s="193"/>
      <c r="C4" s="193"/>
      <c r="D4" s="193"/>
      <c r="E4" s="193"/>
      <c r="F4" s="194" t="s">
        <v>40</v>
      </c>
    </row>
    <row r="5" spans="1:6" ht="13.5" thickBot="1">
      <c r="A5" s="1094" t="s">
        <v>357</v>
      </c>
      <c r="B5" s="1095"/>
      <c r="C5" s="1098" t="s">
        <v>41</v>
      </c>
      <c r="D5" s="465" t="s">
        <v>505</v>
      </c>
      <c r="E5" s="465" t="s">
        <v>506</v>
      </c>
      <c r="F5" s="1085" t="s">
        <v>413</v>
      </c>
    </row>
    <row r="6" spans="1:6" ht="13.5" thickBot="1">
      <c r="A6" s="1096"/>
      <c r="B6" s="1097"/>
      <c r="C6" s="1099"/>
      <c r="D6" s="1100" t="s">
        <v>516</v>
      </c>
      <c r="E6" s="1101"/>
      <c r="F6" s="1086"/>
    </row>
    <row r="7" spans="1:6" s="84" customFormat="1" ht="12.75" customHeight="1" thickBot="1">
      <c r="A7" s="182">
        <v>1</v>
      </c>
      <c r="B7" s="183">
        <v>2</v>
      </c>
      <c r="C7" s="183">
        <v>3</v>
      </c>
      <c r="D7" s="466">
        <v>4</v>
      </c>
      <c r="E7" s="466">
        <v>5</v>
      </c>
      <c r="F7" s="184">
        <v>6</v>
      </c>
    </row>
    <row r="8" spans="1:6" s="84" customFormat="1" ht="15.75" customHeight="1" thickBot="1">
      <c r="A8" s="195"/>
      <c r="B8" s="196"/>
      <c r="C8" s="196" t="s">
        <v>42</v>
      </c>
      <c r="D8" s="196"/>
      <c r="E8" s="196"/>
      <c r="F8" s="197"/>
    </row>
    <row r="9" spans="1:6" s="101" customFormat="1" ht="12" customHeight="1" thickBot="1">
      <c r="A9" s="182" t="s">
        <v>3</v>
      </c>
      <c r="B9" s="198"/>
      <c r="C9" s="199" t="s">
        <v>374</v>
      </c>
      <c r="D9" s="121">
        <f>SUM(D10:D17)</f>
        <v>0</v>
      </c>
      <c r="E9" s="121">
        <f>SUM(E10:E17)</f>
        <v>0</v>
      </c>
      <c r="F9" s="121">
        <f>SUM(F10:F17)</f>
        <v>182</v>
      </c>
    </row>
    <row r="10" spans="1:6" s="101" customFormat="1" ht="12" customHeight="1">
      <c r="A10" s="203"/>
      <c r="B10" s="201" t="s">
        <v>94</v>
      </c>
      <c r="C10" s="15" t="s">
        <v>203</v>
      </c>
      <c r="D10" s="39"/>
      <c r="E10" s="39"/>
      <c r="F10" s="39"/>
    </row>
    <row r="11" spans="1:6" s="101" customFormat="1" ht="12" customHeight="1">
      <c r="A11" s="200"/>
      <c r="B11" s="201" t="s">
        <v>95</v>
      </c>
      <c r="C11" s="9" t="s">
        <v>204</v>
      </c>
      <c r="D11" s="38"/>
      <c r="E11" s="38"/>
      <c r="F11" s="38"/>
    </row>
    <row r="12" spans="1:6" s="101" customFormat="1" ht="12" customHeight="1">
      <c r="A12" s="200"/>
      <c r="B12" s="201" t="s">
        <v>96</v>
      </c>
      <c r="C12" s="9" t="s">
        <v>205</v>
      </c>
      <c r="D12" s="38"/>
      <c r="E12" s="38"/>
      <c r="F12" s="38"/>
    </row>
    <row r="13" spans="1:6" s="101" customFormat="1" ht="12" customHeight="1">
      <c r="A13" s="200"/>
      <c r="B13" s="201" t="s">
        <v>97</v>
      </c>
      <c r="C13" s="9" t="s">
        <v>206</v>
      </c>
      <c r="D13" s="38"/>
      <c r="E13" s="38"/>
      <c r="F13" s="38"/>
    </row>
    <row r="14" spans="1:6" s="101" customFormat="1" ht="12" customHeight="1">
      <c r="A14" s="200"/>
      <c r="B14" s="201" t="s">
        <v>153</v>
      </c>
      <c r="C14" s="8" t="s">
        <v>207</v>
      </c>
      <c r="D14" s="38"/>
      <c r="E14" s="38"/>
      <c r="F14" s="38"/>
    </row>
    <row r="15" spans="1:6" s="101" customFormat="1" ht="12" customHeight="1">
      <c r="A15" s="205"/>
      <c r="B15" s="201" t="s">
        <v>98</v>
      </c>
      <c r="C15" s="9" t="s">
        <v>208</v>
      </c>
      <c r="D15" s="40"/>
      <c r="E15" s="40"/>
      <c r="F15" s="40"/>
    </row>
    <row r="16" spans="1:6" s="102" customFormat="1" ht="12" customHeight="1">
      <c r="A16" s="200"/>
      <c r="B16" s="201" t="s">
        <v>99</v>
      </c>
      <c r="C16" s="9" t="s">
        <v>375</v>
      </c>
      <c r="D16" s="38"/>
      <c r="E16" s="38"/>
      <c r="F16" s="38"/>
    </row>
    <row r="17" spans="1:6" s="102" customFormat="1" ht="12" customHeight="1" thickBot="1">
      <c r="A17" s="206"/>
      <c r="B17" s="207" t="s">
        <v>108</v>
      </c>
      <c r="C17" s="8" t="s">
        <v>352</v>
      </c>
      <c r="D17" s="41"/>
      <c r="E17" s="41"/>
      <c r="F17" s="41">
        <v>182</v>
      </c>
    </row>
    <row r="18" spans="1:6" s="101" customFormat="1" ht="12" customHeight="1" thickBot="1">
      <c r="A18" s="182" t="s">
        <v>4</v>
      </c>
      <c r="B18" s="198"/>
      <c r="C18" s="199" t="s">
        <v>376</v>
      </c>
      <c r="D18" s="121">
        <f>SUM(D19:D22)</f>
        <v>0</v>
      </c>
      <c r="E18" s="121">
        <f>SUM(E19:E22)</f>
        <v>0</v>
      </c>
      <c r="F18" s="121">
        <f>SUM(F19:F22)</f>
        <v>0</v>
      </c>
    </row>
    <row r="19" spans="1:6" s="102" customFormat="1" ht="12" customHeight="1">
      <c r="A19" s="200"/>
      <c r="B19" s="201" t="s">
        <v>100</v>
      </c>
      <c r="C19" s="11" t="s">
        <v>114</v>
      </c>
      <c r="D19" s="38"/>
      <c r="E19" s="38"/>
      <c r="F19" s="38"/>
    </row>
    <row r="20" spans="1:6" s="102" customFormat="1" ht="12" customHeight="1">
      <c r="A20" s="200"/>
      <c r="B20" s="201" t="s">
        <v>101</v>
      </c>
      <c r="C20" s="9" t="s">
        <v>115</v>
      </c>
      <c r="D20" s="38"/>
      <c r="E20" s="38"/>
      <c r="F20" s="38"/>
    </row>
    <row r="21" spans="1:6" s="102" customFormat="1" ht="12" customHeight="1">
      <c r="A21" s="200"/>
      <c r="B21" s="201" t="s">
        <v>102</v>
      </c>
      <c r="C21" s="9" t="s">
        <v>377</v>
      </c>
      <c r="D21" s="38"/>
      <c r="E21" s="38"/>
      <c r="F21" s="38"/>
    </row>
    <row r="22" spans="1:6" s="102" customFormat="1" ht="12" customHeight="1" thickBot="1">
      <c r="A22" s="200"/>
      <c r="B22" s="201" t="s">
        <v>103</v>
      </c>
      <c r="C22" s="9" t="s">
        <v>116</v>
      </c>
      <c r="D22" s="38"/>
      <c r="E22" s="38"/>
      <c r="F22" s="38"/>
    </row>
    <row r="23" spans="1:6" s="102" customFormat="1" ht="12" customHeight="1" thickBot="1">
      <c r="A23" s="186" t="s">
        <v>5</v>
      </c>
      <c r="B23" s="110"/>
      <c r="C23" s="110" t="s">
        <v>378</v>
      </c>
      <c r="D23" s="156"/>
      <c r="E23" s="156"/>
      <c r="F23" s="156"/>
    </row>
    <row r="24" spans="1:6" s="102" customFormat="1" ht="12" customHeight="1" thickBot="1">
      <c r="A24" s="186" t="s">
        <v>6</v>
      </c>
      <c r="B24" s="110"/>
      <c r="C24" s="110" t="s">
        <v>403</v>
      </c>
      <c r="D24" s="156"/>
      <c r="E24" s="156"/>
      <c r="F24" s="156">
        <v>7</v>
      </c>
    </row>
    <row r="25" spans="1:6" s="101" customFormat="1" ht="12" customHeight="1" thickBot="1">
      <c r="A25" s="186" t="s">
        <v>7</v>
      </c>
      <c r="B25" s="198"/>
      <c r="C25" s="110" t="s">
        <v>404</v>
      </c>
      <c r="D25" s="156"/>
      <c r="E25" s="156"/>
      <c r="F25" s="156"/>
    </row>
    <row r="26" spans="1:6" s="101" customFormat="1" ht="12" customHeight="1" thickBot="1">
      <c r="A26" s="182" t="s">
        <v>8</v>
      </c>
      <c r="B26" s="161"/>
      <c r="C26" s="110" t="s">
        <v>406</v>
      </c>
      <c r="D26" s="262">
        <f>+D27+D28</f>
        <v>0</v>
      </c>
      <c r="E26" s="262">
        <f>+E27+E28</f>
        <v>0</v>
      </c>
      <c r="F26" s="262">
        <f>+F27+F28</f>
        <v>116</v>
      </c>
    </row>
    <row r="27" spans="1:6" s="101" customFormat="1" ht="12" customHeight="1">
      <c r="A27" s="203"/>
      <c r="B27" s="157" t="s">
        <v>81</v>
      </c>
      <c r="C27" s="134" t="s">
        <v>70</v>
      </c>
      <c r="D27" s="259"/>
      <c r="E27" s="259"/>
      <c r="F27" s="259">
        <v>116</v>
      </c>
    </row>
    <row r="28" spans="1:6" s="101" customFormat="1" ht="12" customHeight="1" thickBot="1">
      <c r="A28" s="209"/>
      <c r="B28" s="159" t="s">
        <v>82</v>
      </c>
      <c r="C28" s="136" t="s">
        <v>381</v>
      </c>
      <c r="D28" s="260"/>
      <c r="E28" s="260"/>
      <c r="F28" s="260"/>
    </row>
    <row r="29" spans="1:6" s="102" customFormat="1" ht="12" customHeight="1" thickBot="1">
      <c r="A29" s="217" t="s">
        <v>9</v>
      </c>
      <c r="B29" s="218"/>
      <c r="C29" s="110" t="s">
        <v>405</v>
      </c>
      <c r="D29" s="156"/>
      <c r="E29" s="156"/>
      <c r="F29" s="156"/>
    </row>
    <row r="30" spans="1:6" s="102" customFormat="1" ht="12" customHeight="1" thickBot="1">
      <c r="A30" s="217" t="s">
        <v>10</v>
      </c>
      <c r="B30" s="931"/>
      <c r="C30" s="932" t="s">
        <v>1191</v>
      </c>
      <c r="D30" s="265"/>
      <c r="E30" s="265"/>
      <c r="F30" s="265"/>
    </row>
    <row r="31" spans="1:6" s="102" customFormat="1" ht="15" customHeight="1" thickBot="1">
      <c r="A31" s="217" t="s">
        <v>11</v>
      </c>
      <c r="B31" s="222"/>
      <c r="C31" s="223" t="s">
        <v>1192</v>
      </c>
      <c r="D31" s="224">
        <f>SUM(D9,D18,D23,D24,D25,D26,D29,D30)</f>
        <v>0</v>
      </c>
      <c r="E31" s="224">
        <f>SUM(E9,E18,E23,E24,E25,E26,E29,E30)</f>
        <v>0</v>
      </c>
      <c r="F31" s="224">
        <f>SUM(F9,F18,F23,F24,F25,F26,F29,F30)</f>
        <v>305</v>
      </c>
    </row>
    <row r="32" spans="1:6" s="102" customFormat="1" ht="15" customHeight="1">
      <c r="A32" s="225"/>
      <c r="B32" s="225"/>
      <c r="C32" s="226"/>
      <c r="D32" s="226"/>
      <c r="E32" s="226"/>
      <c r="F32" s="227"/>
    </row>
    <row r="33" spans="1:6" ht="13.5" thickBot="1">
      <c r="A33" s="228"/>
      <c r="B33" s="229"/>
      <c r="C33" s="229"/>
      <c r="D33" s="229"/>
      <c r="E33" s="229"/>
      <c r="F33" s="229"/>
    </row>
    <row r="34" spans="1:6" s="84" customFormat="1" ht="16.5" customHeight="1" thickBot="1">
      <c r="A34" s="230"/>
      <c r="B34" s="231"/>
      <c r="C34" s="232" t="s">
        <v>48</v>
      </c>
      <c r="D34" s="232"/>
      <c r="E34" s="232"/>
      <c r="F34" s="233"/>
    </row>
    <row r="35" spans="1:6" s="103" customFormat="1" ht="12" customHeight="1" thickBot="1">
      <c r="A35" s="186" t="s">
        <v>3</v>
      </c>
      <c r="B35" s="34"/>
      <c r="C35" s="46" t="s">
        <v>274</v>
      </c>
      <c r="D35" s="121">
        <f>SUM(D36:D40)</f>
        <v>0</v>
      </c>
      <c r="E35" s="121">
        <f>SUM(E36:E40)</f>
        <v>0</v>
      </c>
      <c r="F35" s="121">
        <f>SUM(F36:F40)</f>
        <v>5298</v>
      </c>
    </row>
    <row r="36" spans="1:6" ht="12" customHeight="1">
      <c r="A36" s="234"/>
      <c r="B36" s="155" t="s">
        <v>94</v>
      </c>
      <c r="C36" s="11" t="s">
        <v>34</v>
      </c>
      <c r="D36" s="128"/>
      <c r="E36" s="128"/>
      <c r="F36" s="128">
        <v>1438</v>
      </c>
    </row>
    <row r="37" spans="1:6" ht="12" customHeight="1">
      <c r="A37" s="235"/>
      <c r="B37" s="150" t="s">
        <v>95</v>
      </c>
      <c r="C37" s="9" t="s">
        <v>275</v>
      </c>
      <c r="D37" s="261"/>
      <c r="E37" s="261"/>
      <c r="F37" s="261">
        <v>382</v>
      </c>
    </row>
    <row r="38" spans="1:6" ht="12" customHeight="1">
      <c r="A38" s="235"/>
      <c r="B38" s="150" t="s">
        <v>96</v>
      </c>
      <c r="C38" s="9" t="s">
        <v>142</v>
      </c>
      <c r="D38" s="261"/>
      <c r="E38" s="261"/>
      <c r="F38" s="261">
        <v>701</v>
      </c>
    </row>
    <row r="39" spans="1:6" ht="12" customHeight="1">
      <c r="A39" s="235"/>
      <c r="B39" s="150" t="s">
        <v>97</v>
      </c>
      <c r="C39" s="9" t="s">
        <v>276</v>
      </c>
      <c r="D39" s="261"/>
      <c r="E39" s="261"/>
      <c r="F39" s="261"/>
    </row>
    <row r="40" spans="1:6" ht="12" customHeight="1" thickBot="1">
      <c r="A40" s="235"/>
      <c r="B40" s="150" t="s">
        <v>107</v>
      </c>
      <c r="C40" s="9" t="s">
        <v>1281</v>
      </c>
      <c r="D40" s="261"/>
      <c r="E40" s="261"/>
      <c r="F40" s="261">
        <v>2777</v>
      </c>
    </row>
    <row r="41" spans="1:6" ht="12" customHeight="1" thickBot="1">
      <c r="A41" s="186" t="s">
        <v>4</v>
      </c>
      <c r="B41" s="34"/>
      <c r="C41" s="46" t="s">
        <v>384</v>
      </c>
      <c r="D41" s="264">
        <f>SUM(D42:D45)</f>
        <v>0</v>
      </c>
      <c r="E41" s="264">
        <f>SUM(E42:E45)</f>
        <v>0</v>
      </c>
      <c r="F41" s="264">
        <f>SUM(F42:F45)</f>
        <v>0</v>
      </c>
    </row>
    <row r="42" spans="1:6" s="103" customFormat="1" ht="12" customHeight="1">
      <c r="A42" s="234"/>
      <c r="B42" s="155" t="s">
        <v>100</v>
      </c>
      <c r="C42" s="11" t="s">
        <v>280</v>
      </c>
      <c r="D42" s="128"/>
      <c r="E42" s="128"/>
      <c r="F42" s="128"/>
    </row>
    <row r="43" spans="1:6" ht="12" customHeight="1">
      <c r="A43" s="235"/>
      <c r="B43" s="150" t="s">
        <v>101</v>
      </c>
      <c r="C43" s="9" t="s">
        <v>281</v>
      </c>
      <c r="D43" s="261"/>
      <c r="E43" s="261"/>
      <c r="F43" s="261"/>
    </row>
    <row r="44" spans="1:6" ht="12" customHeight="1">
      <c r="A44" s="235"/>
      <c r="B44" s="150" t="s">
        <v>102</v>
      </c>
      <c r="C44" s="9" t="s">
        <v>288</v>
      </c>
      <c r="D44" s="261"/>
      <c r="E44" s="261"/>
      <c r="F44" s="261"/>
    </row>
    <row r="45" spans="1:6" ht="12" customHeight="1" thickBot="1">
      <c r="A45" s="235"/>
      <c r="B45" s="150" t="s">
        <v>103</v>
      </c>
      <c r="C45" s="9" t="s">
        <v>49</v>
      </c>
      <c r="D45" s="261"/>
      <c r="E45" s="261"/>
      <c r="F45" s="261"/>
    </row>
    <row r="46" spans="1:6" ht="12" customHeight="1" thickBot="1">
      <c r="A46" s="186" t="s">
        <v>5</v>
      </c>
      <c r="B46" s="34"/>
      <c r="C46" s="46" t="s">
        <v>386</v>
      </c>
      <c r="D46" s="156"/>
      <c r="E46" s="156"/>
      <c r="F46" s="156"/>
    </row>
    <row r="47" spans="1:6" ht="12" customHeight="1" thickBot="1">
      <c r="A47" s="186" t="s">
        <v>6</v>
      </c>
      <c r="B47" s="34"/>
      <c r="C47" s="46" t="s">
        <v>1193</v>
      </c>
      <c r="D47" s="156"/>
      <c r="E47" s="156"/>
      <c r="F47" s="156"/>
    </row>
    <row r="48" spans="1:6" ht="15" customHeight="1" thickBot="1">
      <c r="A48" s="186" t="s">
        <v>7</v>
      </c>
      <c r="B48" s="211"/>
      <c r="C48" s="237" t="s">
        <v>387</v>
      </c>
      <c r="D48" s="82">
        <f>+D35+D41+D46+D47</f>
        <v>0</v>
      </c>
      <c r="E48" s="82">
        <f>+E35+E41+E46+E47</f>
        <v>0</v>
      </c>
      <c r="F48" s="82">
        <f>+F35+F41+F46+F47</f>
        <v>5298</v>
      </c>
    </row>
    <row r="49" spans="1:6" ht="13.5" thickBot="1">
      <c r="A49" s="238"/>
      <c r="B49" s="239"/>
      <c r="C49" s="239"/>
      <c r="D49" s="239"/>
      <c r="E49" s="239"/>
      <c r="F49" s="239"/>
    </row>
    <row r="50" spans="1:6" ht="15" customHeight="1" thickBot="1">
      <c r="A50" s="240" t="s">
        <v>372</v>
      </c>
      <c r="B50" s="241"/>
      <c r="C50" s="242"/>
      <c r="D50" s="106"/>
      <c r="E50" s="106"/>
      <c r="F50" s="106">
        <v>1</v>
      </c>
    </row>
    <row r="51" spans="1:6" ht="14.25" customHeight="1" thickBot="1">
      <c r="A51" s="240" t="s">
        <v>373</v>
      </c>
      <c r="B51" s="241"/>
      <c r="C51" s="242"/>
      <c r="D51" s="106"/>
      <c r="E51" s="106"/>
      <c r="F51" s="106"/>
    </row>
  </sheetData>
  <sheetProtection formatCells="0"/>
  <mergeCells count="7">
    <mergeCell ref="A2:B2"/>
    <mergeCell ref="C2:E2"/>
    <mergeCell ref="C3:E3"/>
    <mergeCell ref="A5:B6"/>
    <mergeCell ref="C5:C6"/>
    <mergeCell ref="F5:F6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F38" sqref="F38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5.00390625" style="5" customWidth="1"/>
    <col min="4" max="6" width="13.375" style="5" customWidth="1"/>
    <col min="7" max="16384" width="9.375" style="5" customWidth="1"/>
  </cols>
  <sheetData>
    <row r="1" spans="1:6" s="3" customFormat="1" ht="21" customHeight="1" thickBot="1">
      <c r="A1" s="187"/>
      <c r="B1" s="188"/>
      <c r="C1" s="246"/>
      <c r="D1" s="246"/>
      <c r="E1" s="246"/>
      <c r="F1" s="244" t="s">
        <v>1280</v>
      </c>
    </row>
    <row r="2" spans="1:6" s="99" customFormat="1" ht="25.5" customHeight="1">
      <c r="A2" s="1087" t="s">
        <v>356</v>
      </c>
      <c r="B2" s="1088"/>
      <c r="C2" s="1089" t="s">
        <v>1263</v>
      </c>
      <c r="D2" s="1090"/>
      <c r="E2" s="1091"/>
      <c r="F2" s="247" t="s">
        <v>52</v>
      </c>
    </row>
    <row r="3" spans="1:6" s="99" customFormat="1" ht="16.5" thickBot="1">
      <c r="A3" s="191" t="s">
        <v>355</v>
      </c>
      <c r="B3" s="192"/>
      <c r="C3" s="1092" t="s">
        <v>1282</v>
      </c>
      <c r="D3" s="1093"/>
      <c r="E3" s="1093"/>
      <c r="F3" s="248" t="s">
        <v>38</v>
      </c>
    </row>
    <row r="4" spans="1:6" s="100" customFormat="1" ht="15.75" customHeight="1" thickBot="1">
      <c r="A4" s="193"/>
      <c r="B4" s="193"/>
      <c r="C4" s="193"/>
      <c r="D4" s="193"/>
      <c r="E4" s="193"/>
      <c r="F4" s="194" t="s">
        <v>40</v>
      </c>
    </row>
    <row r="5" spans="1:6" ht="13.5" thickBot="1">
      <c r="A5" s="1094" t="s">
        <v>357</v>
      </c>
      <c r="B5" s="1095"/>
      <c r="C5" s="1098" t="s">
        <v>41</v>
      </c>
      <c r="D5" s="465" t="s">
        <v>505</v>
      </c>
      <c r="E5" s="465" t="s">
        <v>506</v>
      </c>
      <c r="F5" s="1085" t="s">
        <v>413</v>
      </c>
    </row>
    <row r="6" spans="1:6" ht="13.5" thickBot="1">
      <c r="A6" s="1096"/>
      <c r="B6" s="1097"/>
      <c r="C6" s="1099"/>
      <c r="D6" s="1100" t="s">
        <v>516</v>
      </c>
      <c r="E6" s="1101"/>
      <c r="F6" s="1086"/>
    </row>
    <row r="7" spans="1:6" s="84" customFormat="1" ht="12.75" customHeight="1" thickBot="1">
      <c r="A7" s="182">
        <v>1</v>
      </c>
      <c r="B7" s="183">
        <v>2</v>
      </c>
      <c r="C7" s="183">
        <v>3</v>
      </c>
      <c r="D7" s="466">
        <v>4</v>
      </c>
      <c r="E7" s="466">
        <v>5</v>
      </c>
      <c r="F7" s="184">
        <v>6</v>
      </c>
    </row>
    <row r="8" spans="1:6" s="84" customFormat="1" ht="15.75" customHeight="1" thickBot="1">
      <c r="A8" s="195"/>
      <c r="B8" s="196"/>
      <c r="C8" s="196" t="s">
        <v>42</v>
      </c>
      <c r="D8" s="196"/>
      <c r="E8" s="196"/>
      <c r="F8" s="197"/>
    </row>
    <row r="9" spans="1:6" s="101" customFormat="1" ht="12" customHeight="1" thickBot="1">
      <c r="A9" s="182" t="s">
        <v>3</v>
      </c>
      <c r="B9" s="198"/>
      <c r="C9" s="199" t="s">
        <v>374</v>
      </c>
      <c r="D9" s="121">
        <f>SUM(D10:D17)</f>
        <v>0</v>
      </c>
      <c r="E9" s="121">
        <f>SUM(E10:E17)</f>
        <v>0</v>
      </c>
      <c r="F9" s="121">
        <f>SUM(F10:F17)</f>
        <v>0</v>
      </c>
    </row>
    <row r="10" spans="1:6" s="101" customFormat="1" ht="12" customHeight="1">
      <c r="A10" s="203"/>
      <c r="B10" s="201" t="s">
        <v>94</v>
      </c>
      <c r="C10" s="15" t="s">
        <v>203</v>
      </c>
      <c r="D10" s="266"/>
      <c r="E10" s="266"/>
      <c r="F10" s="266"/>
    </row>
    <row r="11" spans="1:6" s="101" customFormat="1" ht="12" customHeight="1">
      <c r="A11" s="200"/>
      <c r="B11" s="201" t="s">
        <v>95</v>
      </c>
      <c r="C11" s="9" t="s">
        <v>204</v>
      </c>
      <c r="D11" s="261"/>
      <c r="E11" s="261"/>
      <c r="F11" s="261"/>
    </row>
    <row r="12" spans="1:6" s="101" customFormat="1" ht="12" customHeight="1">
      <c r="A12" s="200"/>
      <c r="B12" s="201" t="s">
        <v>96</v>
      </c>
      <c r="C12" s="9" t="s">
        <v>205</v>
      </c>
      <c r="D12" s="261"/>
      <c r="E12" s="261"/>
      <c r="F12" s="261"/>
    </row>
    <row r="13" spans="1:6" s="101" customFormat="1" ht="12" customHeight="1">
      <c r="A13" s="200"/>
      <c r="B13" s="201" t="s">
        <v>97</v>
      </c>
      <c r="C13" s="9" t="s">
        <v>206</v>
      </c>
      <c r="D13" s="261"/>
      <c r="E13" s="261"/>
      <c r="F13" s="261"/>
    </row>
    <row r="14" spans="1:6" s="101" customFormat="1" ht="12" customHeight="1">
      <c r="A14" s="200"/>
      <c r="B14" s="201" t="s">
        <v>153</v>
      </c>
      <c r="C14" s="8" t="s">
        <v>207</v>
      </c>
      <c r="D14" s="261"/>
      <c r="E14" s="261"/>
      <c r="F14" s="261"/>
    </row>
    <row r="15" spans="1:6" s="101" customFormat="1" ht="12" customHeight="1">
      <c r="A15" s="205"/>
      <c r="B15" s="201" t="s">
        <v>98</v>
      </c>
      <c r="C15" s="9" t="s">
        <v>208</v>
      </c>
      <c r="D15" s="267"/>
      <c r="E15" s="267"/>
      <c r="F15" s="267"/>
    </row>
    <row r="16" spans="1:6" s="102" customFormat="1" ht="12" customHeight="1">
      <c r="A16" s="200"/>
      <c r="B16" s="201" t="s">
        <v>99</v>
      </c>
      <c r="C16" s="9" t="s">
        <v>375</v>
      </c>
      <c r="D16" s="261"/>
      <c r="E16" s="261"/>
      <c r="F16" s="261"/>
    </row>
    <row r="17" spans="1:6" s="102" customFormat="1" ht="12" customHeight="1" thickBot="1">
      <c r="A17" s="206"/>
      <c r="B17" s="207" t="s">
        <v>108</v>
      </c>
      <c r="C17" s="8" t="s">
        <v>352</v>
      </c>
      <c r="D17" s="164"/>
      <c r="E17" s="164"/>
      <c r="F17" s="164"/>
    </row>
    <row r="18" spans="1:6" s="101" customFormat="1" ht="12" customHeight="1" thickBot="1">
      <c r="A18" s="182" t="s">
        <v>4</v>
      </c>
      <c r="B18" s="198"/>
      <c r="C18" s="199" t="s">
        <v>376</v>
      </c>
      <c r="D18" s="121">
        <f>SUM(D19:D22)</f>
        <v>0</v>
      </c>
      <c r="E18" s="121">
        <f>SUM(E19:E22)</f>
        <v>0</v>
      </c>
      <c r="F18" s="121">
        <f>SUM(F19:F22)</f>
        <v>0</v>
      </c>
    </row>
    <row r="19" spans="1:6" s="102" customFormat="1" ht="12" customHeight="1">
      <c r="A19" s="200"/>
      <c r="B19" s="201" t="s">
        <v>100</v>
      </c>
      <c r="C19" s="11" t="s">
        <v>114</v>
      </c>
      <c r="D19" s="261"/>
      <c r="E19" s="261"/>
      <c r="F19" s="261"/>
    </row>
    <row r="20" spans="1:6" s="102" customFormat="1" ht="12" customHeight="1">
      <c r="A20" s="200"/>
      <c r="B20" s="201" t="s">
        <v>101</v>
      </c>
      <c r="C20" s="9" t="s">
        <v>115</v>
      </c>
      <c r="D20" s="261"/>
      <c r="E20" s="261"/>
      <c r="F20" s="261"/>
    </row>
    <row r="21" spans="1:6" s="102" customFormat="1" ht="12" customHeight="1">
      <c r="A21" s="200"/>
      <c r="B21" s="201" t="s">
        <v>102</v>
      </c>
      <c r="C21" s="9" t="s">
        <v>377</v>
      </c>
      <c r="D21" s="261"/>
      <c r="E21" s="261"/>
      <c r="F21" s="261"/>
    </row>
    <row r="22" spans="1:6" s="102" customFormat="1" ht="12" customHeight="1" thickBot="1">
      <c r="A22" s="200"/>
      <c r="B22" s="201" t="s">
        <v>103</v>
      </c>
      <c r="C22" s="9" t="s">
        <v>116</v>
      </c>
      <c r="D22" s="261"/>
      <c r="E22" s="261"/>
      <c r="F22" s="261"/>
    </row>
    <row r="23" spans="1:6" s="102" customFormat="1" ht="12" customHeight="1" thickBot="1">
      <c r="A23" s="186" t="s">
        <v>5</v>
      </c>
      <c r="B23" s="110"/>
      <c r="C23" s="110" t="s">
        <v>378</v>
      </c>
      <c r="D23" s="156"/>
      <c r="E23" s="156"/>
      <c r="F23" s="156"/>
    </row>
    <row r="24" spans="1:6" s="101" customFormat="1" ht="12" customHeight="1" thickBot="1">
      <c r="A24" s="186" t="s">
        <v>6</v>
      </c>
      <c r="B24" s="198"/>
      <c r="C24" s="110" t="s">
        <v>379</v>
      </c>
      <c r="D24" s="156"/>
      <c r="E24" s="156"/>
      <c r="F24" s="156"/>
    </row>
    <row r="25" spans="1:6" s="101" customFormat="1" ht="12" customHeight="1" thickBot="1">
      <c r="A25" s="182" t="s">
        <v>7</v>
      </c>
      <c r="B25" s="161"/>
      <c r="C25" s="110" t="s">
        <v>380</v>
      </c>
      <c r="D25" s="262">
        <f>+D26+D27</f>
        <v>0</v>
      </c>
      <c r="E25" s="262">
        <f>+E26+E27</f>
        <v>0</v>
      </c>
      <c r="F25" s="262">
        <f>+F26+F27</f>
        <v>0</v>
      </c>
    </row>
    <row r="26" spans="1:6" s="101" customFormat="1" ht="12" customHeight="1">
      <c r="A26" s="203"/>
      <c r="B26" s="157" t="s">
        <v>78</v>
      </c>
      <c r="C26" s="134" t="s">
        <v>70</v>
      </c>
      <c r="D26" s="257"/>
      <c r="E26" s="257"/>
      <c r="F26" s="257"/>
    </row>
    <row r="27" spans="1:6" s="101" customFormat="1" ht="12" customHeight="1" thickBot="1">
      <c r="A27" s="209"/>
      <c r="B27" s="159" t="s">
        <v>79</v>
      </c>
      <c r="C27" s="136" t="s">
        <v>381</v>
      </c>
      <c r="D27" s="258"/>
      <c r="E27" s="258"/>
      <c r="F27" s="258"/>
    </row>
    <row r="28" spans="1:6" s="102" customFormat="1" ht="12" customHeight="1" thickBot="1">
      <c r="A28" s="217" t="s">
        <v>8</v>
      </c>
      <c r="B28" s="218"/>
      <c r="C28" s="110" t="s">
        <v>382</v>
      </c>
      <c r="D28" s="156"/>
      <c r="E28" s="156"/>
      <c r="F28" s="156"/>
    </row>
    <row r="29" spans="1:6" s="102" customFormat="1" ht="12" customHeight="1" thickBot="1">
      <c r="A29" s="217" t="s">
        <v>9</v>
      </c>
      <c r="B29" s="931"/>
      <c r="C29" s="932" t="s">
        <v>1194</v>
      </c>
      <c r="D29" s="265"/>
      <c r="E29" s="265"/>
      <c r="F29" s="265"/>
    </row>
    <row r="30" spans="1:6" s="102" customFormat="1" ht="15" customHeight="1" thickBot="1">
      <c r="A30" s="217" t="s">
        <v>10</v>
      </c>
      <c r="B30" s="222"/>
      <c r="C30" s="223" t="s">
        <v>383</v>
      </c>
      <c r="D30" s="262">
        <f>SUM(D9,D18,D23,D24,D25,D28,D29)</f>
        <v>0</v>
      </c>
      <c r="E30" s="262">
        <f>SUM(E9,E18,E23,E24,E25,E28,E29)</f>
        <v>0</v>
      </c>
      <c r="F30" s="262">
        <f>SUM(F9,F18,F23,F24,F25,F28,F29)</f>
        <v>0</v>
      </c>
    </row>
    <row r="31" spans="1:6" s="102" customFormat="1" ht="15" customHeight="1">
      <c r="A31" s="225"/>
      <c r="B31" s="225"/>
      <c r="C31" s="226"/>
      <c r="D31" s="226"/>
      <c r="E31" s="226"/>
      <c r="F31" s="227"/>
    </row>
    <row r="32" spans="1:6" ht="13.5" thickBot="1">
      <c r="A32" s="228"/>
      <c r="B32" s="229"/>
      <c r="C32" s="229"/>
      <c r="D32" s="229"/>
      <c r="E32" s="229"/>
      <c r="F32" s="229"/>
    </row>
    <row r="33" spans="1:6" s="84" customFormat="1" ht="16.5" customHeight="1" thickBot="1">
      <c r="A33" s="230"/>
      <c r="B33" s="231"/>
      <c r="C33" s="232" t="s">
        <v>48</v>
      </c>
      <c r="D33" s="232"/>
      <c r="E33" s="232"/>
      <c r="F33" s="233"/>
    </row>
    <row r="34" spans="1:6" s="103" customFormat="1" ht="12" customHeight="1" thickBot="1">
      <c r="A34" s="186" t="s">
        <v>3</v>
      </c>
      <c r="B34" s="34"/>
      <c r="C34" s="46" t="s">
        <v>274</v>
      </c>
      <c r="D34" s="121">
        <f>SUM(D35:D39)</f>
        <v>0</v>
      </c>
      <c r="E34" s="121">
        <f>SUM(E35:E39)</f>
        <v>0</v>
      </c>
      <c r="F34" s="121">
        <f>SUM(F35:F39)</f>
        <v>684</v>
      </c>
    </row>
    <row r="35" spans="1:6" ht="12" customHeight="1">
      <c r="A35" s="234"/>
      <c r="B35" s="155" t="s">
        <v>94</v>
      </c>
      <c r="C35" s="11" t="s">
        <v>34</v>
      </c>
      <c r="D35" s="128"/>
      <c r="E35" s="128"/>
      <c r="F35" s="128"/>
    </row>
    <row r="36" spans="1:6" ht="12" customHeight="1">
      <c r="A36" s="235"/>
      <c r="B36" s="150" t="s">
        <v>95</v>
      </c>
      <c r="C36" s="9" t="s">
        <v>275</v>
      </c>
      <c r="D36" s="261"/>
      <c r="E36" s="261"/>
      <c r="F36" s="261"/>
    </row>
    <row r="37" spans="1:6" ht="12" customHeight="1">
      <c r="A37" s="235"/>
      <c r="B37" s="150" t="s">
        <v>96</v>
      </c>
      <c r="C37" s="9" t="s">
        <v>142</v>
      </c>
      <c r="D37" s="261"/>
      <c r="E37" s="261"/>
      <c r="F37" s="261">
        <v>684</v>
      </c>
    </row>
    <row r="38" spans="1:6" ht="12" customHeight="1">
      <c r="A38" s="235"/>
      <c r="B38" s="150" t="s">
        <v>97</v>
      </c>
      <c r="C38" s="9" t="s">
        <v>276</v>
      </c>
      <c r="D38" s="261"/>
      <c r="E38" s="261"/>
      <c r="F38" s="261"/>
    </row>
    <row r="39" spans="1:6" ht="12" customHeight="1" thickBot="1">
      <c r="A39" s="235"/>
      <c r="B39" s="150" t="s">
        <v>107</v>
      </c>
      <c r="C39" s="9" t="s">
        <v>277</v>
      </c>
      <c r="D39" s="261"/>
      <c r="E39" s="261"/>
      <c r="F39" s="261"/>
    </row>
    <row r="40" spans="1:6" ht="12" customHeight="1" thickBot="1">
      <c r="A40" s="186" t="s">
        <v>4</v>
      </c>
      <c r="B40" s="34"/>
      <c r="C40" s="46" t="s">
        <v>384</v>
      </c>
      <c r="D40" s="121">
        <f>SUM(D41:D44)</f>
        <v>0</v>
      </c>
      <c r="E40" s="121">
        <f>SUM(E41:E44)</f>
        <v>0</v>
      </c>
      <c r="F40" s="121">
        <f>SUM(F41:F44)</f>
        <v>0</v>
      </c>
    </row>
    <row r="41" spans="1:6" s="103" customFormat="1" ht="12" customHeight="1">
      <c r="A41" s="234"/>
      <c r="B41" s="155" t="s">
        <v>100</v>
      </c>
      <c r="C41" s="11" t="s">
        <v>280</v>
      </c>
      <c r="D41" s="128"/>
      <c r="E41" s="128"/>
      <c r="F41" s="128"/>
    </row>
    <row r="42" spans="1:6" ht="12" customHeight="1">
      <c r="A42" s="235"/>
      <c r="B42" s="150" t="s">
        <v>101</v>
      </c>
      <c r="C42" s="9" t="s">
        <v>281</v>
      </c>
      <c r="D42" s="261"/>
      <c r="E42" s="261"/>
      <c r="F42" s="261"/>
    </row>
    <row r="43" spans="1:6" ht="12" customHeight="1">
      <c r="A43" s="235"/>
      <c r="B43" s="150" t="s">
        <v>102</v>
      </c>
      <c r="C43" s="9" t="s">
        <v>288</v>
      </c>
      <c r="D43" s="261"/>
      <c r="E43" s="261"/>
      <c r="F43" s="261"/>
    </row>
    <row r="44" spans="1:6" ht="12" customHeight="1" thickBot="1">
      <c r="A44" s="235"/>
      <c r="B44" s="150" t="s">
        <v>103</v>
      </c>
      <c r="C44" s="9" t="s">
        <v>49</v>
      </c>
      <c r="D44" s="261"/>
      <c r="E44" s="261"/>
      <c r="F44" s="261"/>
    </row>
    <row r="45" spans="1:6" ht="12" customHeight="1" thickBot="1">
      <c r="A45" s="186" t="s">
        <v>5</v>
      </c>
      <c r="B45" s="34"/>
      <c r="C45" s="46" t="s">
        <v>386</v>
      </c>
      <c r="D45" s="156"/>
      <c r="E45" s="156"/>
      <c r="F45" s="156"/>
    </row>
    <row r="46" spans="1:6" ht="12" customHeight="1" thickBot="1">
      <c r="A46" s="186" t="s">
        <v>6</v>
      </c>
      <c r="B46" s="34"/>
      <c r="C46" s="46" t="s">
        <v>1193</v>
      </c>
      <c r="D46" s="156"/>
      <c r="E46" s="156"/>
      <c r="F46" s="156"/>
    </row>
    <row r="47" spans="1:6" ht="15" customHeight="1" thickBot="1">
      <c r="A47" s="186" t="s">
        <v>7</v>
      </c>
      <c r="B47" s="211"/>
      <c r="C47" s="237" t="s">
        <v>387</v>
      </c>
      <c r="D47" s="121">
        <f>+D34+D40+D45+D46</f>
        <v>0</v>
      </c>
      <c r="E47" s="121">
        <f>+E34+E40+E45+E46</f>
        <v>0</v>
      </c>
      <c r="F47" s="121">
        <f>+F34+F40+F45+F46</f>
        <v>684</v>
      </c>
    </row>
    <row r="48" spans="1:6" ht="13.5" thickBot="1">
      <c r="A48" s="238"/>
      <c r="B48" s="239"/>
      <c r="C48" s="239"/>
      <c r="D48" s="239"/>
      <c r="E48" s="239"/>
      <c r="F48" s="239"/>
    </row>
    <row r="49" spans="1:6" ht="15" customHeight="1" thickBot="1">
      <c r="A49" s="240" t="s">
        <v>372</v>
      </c>
      <c r="B49" s="241"/>
      <c r="C49" s="242"/>
      <c r="D49" s="106"/>
      <c r="E49" s="106"/>
      <c r="F49" s="106"/>
    </row>
    <row r="50" spans="1:6" ht="14.25" customHeight="1" thickBot="1">
      <c r="A50" s="240" t="s">
        <v>373</v>
      </c>
      <c r="B50" s="241"/>
      <c r="C50" s="242"/>
      <c r="D50" s="106"/>
      <c r="E50" s="106"/>
      <c r="F50" s="106"/>
    </row>
  </sheetData>
  <sheetProtection sheet="1"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F22" sqref="F22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5.00390625" style="5" customWidth="1"/>
    <col min="4" max="6" width="13.375" style="5" customWidth="1"/>
    <col min="7" max="16384" width="9.375" style="5" customWidth="1"/>
  </cols>
  <sheetData>
    <row r="1" spans="1:6" s="3" customFormat="1" ht="21" customHeight="1" thickBot="1">
      <c r="A1" s="187"/>
      <c r="B1" s="188"/>
      <c r="C1" s="246"/>
      <c r="D1" s="246"/>
      <c r="E1" s="246"/>
      <c r="F1" s="244" t="s">
        <v>1283</v>
      </c>
    </row>
    <row r="2" spans="1:6" s="99" customFormat="1" ht="25.5" customHeight="1">
      <c r="A2" s="1087" t="s">
        <v>356</v>
      </c>
      <c r="B2" s="1088"/>
      <c r="C2" s="1089" t="s">
        <v>1263</v>
      </c>
      <c r="D2" s="1090"/>
      <c r="E2" s="1091"/>
      <c r="F2" s="247" t="s">
        <v>52</v>
      </c>
    </row>
    <row r="3" spans="1:6" s="99" customFormat="1" ht="16.5" thickBot="1">
      <c r="A3" s="191" t="s">
        <v>355</v>
      </c>
      <c r="B3" s="192"/>
      <c r="C3" s="1092" t="s">
        <v>1284</v>
      </c>
      <c r="D3" s="1093"/>
      <c r="E3" s="1093"/>
      <c r="F3" s="248" t="s">
        <v>38</v>
      </c>
    </row>
    <row r="4" spans="1:6" s="100" customFormat="1" ht="15.75" customHeight="1" thickBot="1">
      <c r="A4" s="193"/>
      <c r="B4" s="193"/>
      <c r="C4" s="193"/>
      <c r="D4" s="193"/>
      <c r="E4" s="193"/>
      <c r="F4" s="194" t="s">
        <v>40</v>
      </c>
    </row>
    <row r="5" spans="1:6" ht="13.5" thickBot="1">
      <c r="A5" s="1094" t="s">
        <v>357</v>
      </c>
      <c r="B5" s="1095"/>
      <c r="C5" s="1098" t="s">
        <v>41</v>
      </c>
      <c r="D5" s="465" t="s">
        <v>505</v>
      </c>
      <c r="E5" s="465" t="s">
        <v>506</v>
      </c>
      <c r="F5" s="1085" t="s">
        <v>413</v>
      </c>
    </row>
    <row r="6" spans="1:6" ht="13.5" thickBot="1">
      <c r="A6" s="1096"/>
      <c r="B6" s="1097"/>
      <c r="C6" s="1099"/>
      <c r="D6" s="1100" t="s">
        <v>516</v>
      </c>
      <c r="E6" s="1101"/>
      <c r="F6" s="1086"/>
    </row>
    <row r="7" spans="1:6" s="84" customFormat="1" ht="12.75" customHeight="1" thickBot="1">
      <c r="A7" s="182">
        <v>1</v>
      </c>
      <c r="B7" s="183">
        <v>2</v>
      </c>
      <c r="C7" s="183">
        <v>3</v>
      </c>
      <c r="D7" s="466">
        <v>4</v>
      </c>
      <c r="E7" s="466">
        <v>5</v>
      </c>
      <c r="F7" s="184">
        <v>6</v>
      </c>
    </row>
    <row r="8" spans="1:6" s="84" customFormat="1" ht="15.75" customHeight="1" thickBot="1">
      <c r="A8" s="195"/>
      <c r="B8" s="196"/>
      <c r="C8" s="196" t="s">
        <v>42</v>
      </c>
      <c r="D8" s="196"/>
      <c r="E8" s="196"/>
      <c r="F8" s="197"/>
    </row>
    <row r="9" spans="1:6" s="101" customFormat="1" ht="12" customHeight="1" thickBot="1">
      <c r="A9" s="182" t="s">
        <v>3</v>
      </c>
      <c r="B9" s="198"/>
      <c r="C9" s="199" t="s">
        <v>374</v>
      </c>
      <c r="D9" s="121">
        <f>SUM(D10:D17)</f>
        <v>0</v>
      </c>
      <c r="E9" s="121">
        <f>SUM(E10:E17)</f>
        <v>0</v>
      </c>
      <c r="F9" s="121">
        <f>SUM(F10:F17)</f>
        <v>70</v>
      </c>
    </row>
    <row r="10" spans="1:6" s="101" customFormat="1" ht="12" customHeight="1">
      <c r="A10" s="203"/>
      <c r="B10" s="201" t="s">
        <v>94</v>
      </c>
      <c r="C10" s="15" t="s">
        <v>203</v>
      </c>
      <c r="D10" s="266"/>
      <c r="E10" s="266"/>
      <c r="F10" s="266"/>
    </row>
    <row r="11" spans="1:6" s="101" customFormat="1" ht="12" customHeight="1">
      <c r="A11" s="200"/>
      <c r="B11" s="201" t="s">
        <v>95</v>
      </c>
      <c r="C11" s="9" t="s">
        <v>204</v>
      </c>
      <c r="D11" s="261"/>
      <c r="E11" s="261"/>
      <c r="F11" s="261"/>
    </row>
    <row r="12" spans="1:6" s="101" customFormat="1" ht="12" customHeight="1">
      <c r="A12" s="200"/>
      <c r="B12" s="201" t="s">
        <v>96</v>
      </c>
      <c r="C12" s="9" t="s">
        <v>205</v>
      </c>
      <c r="D12" s="261"/>
      <c r="E12" s="261"/>
      <c r="F12" s="261"/>
    </row>
    <row r="13" spans="1:6" s="101" customFormat="1" ht="12" customHeight="1">
      <c r="A13" s="200"/>
      <c r="B13" s="201" t="s">
        <v>97</v>
      </c>
      <c r="C13" s="9" t="s">
        <v>206</v>
      </c>
      <c r="D13" s="261"/>
      <c r="E13" s="261"/>
      <c r="F13" s="261"/>
    </row>
    <row r="14" spans="1:6" s="101" customFormat="1" ht="12" customHeight="1">
      <c r="A14" s="200"/>
      <c r="B14" s="201" t="s">
        <v>153</v>
      </c>
      <c r="C14" s="8" t="s">
        <v>207</v>
      </c>
      <c r="D14" s="261"/>
      <c r="E14" s="261"/>
      <c r="F14" s="261"/>
    </row>
    <row r="15" spans="1:6" s="101" customFormat="1" ht="12" customHeight="1">
      <c r="A15" s="205"/>
      <c r="B15" s="201" t="s">
        <v>98</v>
      </c>
      <c r="C15" s="9" t="s">
        <v>208</v>
      </c>
      <c r="D15" s="267"/>
      <c r="E15" s="267"/>
      <c r="F15" s="267"/>
    </row>
    <row r="16" spans="1:6" s="102" customFormat="1" ht="12" customHeight="1">
      <c r="A16" s="200"/>
      <c r="B16" s="201" t="s">
        <v>99</v>
      </c>
      <c r="C16" s="9" t="s">
        <v>1326</v>
      </c>
      <c r="D16" s="261"/>
      <c r="E16" s="261"/>
      <c r="F16" s="261">
        <v>70</v>
      </c>
    </row>
    <row r="17" spans="1:6" s="102" customFormat="1" ht="12" customHeight="1" thickBot="1">
      <c r="A17" s="206"/>
      <c r="B17" s="207" t="s">
        <v>108</v>
      </c>
      <c r="C17" s="8" t="s">
        <v>352</v>
      </c>
      <c r="D17" s="164"/>
      <c r="E17" s="164"/>
      <c r="F17" s="164"/>
    </row>
    <row r="18" spans="1:6" s="101" customFormat="1" ht="12" customHeight="1" thickBot="1">
      <c r="A18" s="182" t="s">
        <v>4</v>
      </c>
      <c r="B18" s="198"/>
      <c r="C18" s="199" t="s">
        <v>376</v>
      </c>
      <c r="D18" s="121">
        <f>SUM(D19:D22)</f>
        <v>0</v>
      </c>
      <c r="E18" s="121">
        <f>SUM(E19:E22)</f>
        <v>0</v>
      </c>
      <c r="F18" s="121">
        <f>SUM(F19:F22)</f>
        <v>7922</v>
      </c>
    </row>
    <row r="19" spans="1:6" s="102" customFormat="1" ht="12" customHeight="1">
      <c r="A19" s="200"/>
      <c r="B19" s="201" t="s">
        <v>100</v>
      </c>
      <c r="C19" s="11" t="s">
        <v>114</v>
      </c>
      <c r="D19" s="261"/>
      <c r="E19" s="261"/>
      <c r="F19" s="261"/>
    </row>
    <row r="20" spans="1:6" s="102" customFormat="1" ht="12" customHeight="1">
      <c r="A20" s="200"/>
      <c r="B20" s="201" t="s">
        <v>101</v>
      </c>
      <c r="C20" s="9" t="s">
        <v>115</v>
      </c>
      <c r="D20" s="261"/>
      <c r="E20" s="261"/>
      <c r="F20" s="261"/>
    </row>
    <row r="21" spans="1:6" s="102" customFormat="1" ht="12" customHeight="1">
      <c r="A21" s="200"/>
      <c r="B21" s="201" t="s">
        <v>102</v>
      </c>
      <c r="C21" s="9" t="s">
        <v>1325</v>
      </c>
      <c r="D21" s="261"/>
      <c r="E21" s="261"/>
      <c r="F21" s="261">
        <v>7922</v>
      </c>
    </row>
    <row r="22" spans="1:6" s="102" customFormat="1" ht="12" customHeight="1" thickBot="1">
      <c r="A22" s="200"/>
      <c r="B22" s="201" t="s">
        <v>103</v>
      </c>
      <c r="C22" s="9" t="s">
        <v>116</v>
      </c>
      <c r="D22" s="261"/>
      <c r="E22" s="261"/>
      <c r="F22" s="261"/>
    </row>
    <row r="23" spans="1:6" s="102" customFormat="1" ht="12" customHeight="1" thickBot="1">
      <c r="A23" s="186" t="s">
        <v>5</v>
      </c>
      <c r="B23" s="110"/>
      <c r="C23" s="110" t="s">
        <v>378</v>
      </c>
      <c r="D23" s="156"/>
      <c r="E23" s="156"/>
      <c r="F23" s="156"/>
    </row>
    <row r="24" spans="1:6" s="101" customFormat="1" ht="12" customHeight="1" thickBot="1">
      <c r="A24" s="186" t="s">
        <v>6</v>
      </c>
      <c r="B24" s="198"/>
      <c r="C24" s="110" t="s">
        <v>379</v>
      </c>
      <c r="D24" s="156"/>
      <c r="E24" s="156"/>
      <c r="F24" s="156"/>
    </row>
    <row r="25" spans="1:6" s="101" customFormat="1" ht="12" customHeight="1" thickBot="1">
      <c r="A25" s="182" t="s">
        <v>7</v>
      </c>
      <c r="B25" s="161"/>
      <c r="C25" s="110" t="s">
        <v>380</v>
      </c>
      <c r="D25" s="262">
        <f>+D26+D27</f>
        <v>0</v>
      </c>
      <c r="E25" s="262">
        <f>+E26+E27</f>
        <v>0</v>
      </c>
      <c r="F25" s="262">
        <f>+F26+F27</f>
        <v>0</v>
      </c>
    </row>
    <row r="26" spans="1:6" s="101" customFormat="1" ht="12" customHeight="1">
      <c r="A26" s="203"/>
      <c r="B26" s="157" t="s">
        <v>78</v>
      </c>
      <c r="C26" s="134" t="s">
        <v>70</v>
      </c>
      <c r="D26" s="257"/>
      <c r="E26" s="257"/>
      <c r="F26" s="257"/>
    </row>
    <row r="27" spans="1:6" s="101" customFormat="1" ht="12" customHeight="1" thickBot="1">
      <c r="A27" s="209"/>
      <c r="B27" s="159" t="s">
        <v>79</v>
      </c>
      <c r="C27" s="136" t="s">
        <v>381</v>
      </c>
      <c r="D27" s="258"/>
      <c r="E27" s="258"/>
      <c r="F27" s="258"/>
    </row>
    <row r="28" spans="1:6" s="102" customFormat="1" ht="12" customHeight="1" thickBot="1">
      <c r="A28" s="217" t="s">
        <v>8</v>
      </c>
      <c r="B28" s="218"/>
      <c r="C28" s="110" t="s">
        <v>382</v>
      </c>
      <c r="D28" s="156"/>
      <c r="E28" s="156"/>
      <c r="F28" s="156"/>
    </row>
    <row r="29" spans="1:6" s="102" customFormat="1" ht="12" customHeight="1" thickBot="1">
      <c r="A29" s="217" t="s">
        <v>9</v>
      </c>
      <c r="B29" s="931"/>
      <c r="C29" s="932" t="s">
        <v>1194</v>
      </c>
      <c r="D29" s="265"/>
      <c r="E29" s="265"/>
      <c r="F29" s="265"/>
    </row>
    <row r="30" spans="1:6" s="102" customFormat="1" ht="15" customHeight="1" thickBot="1">
      <c r="A30" s="217" t="s">
        <v>10</v>
      </c>
      <c r="B30" s="222"/>
      <c r="C30" s="223" t="s">
        <v>383</v>
      </c>
      <c r="D30" s="262">
        <f>SUM(D9,D18,D23,D24,D25,D28,D29)</f>
        <v>0</v>
      </c>
      <c r="E30" s="262">
        <f>SUM(E9,E18,E23,E24,E25,E28,E29)</f>
        <v>0</v>
      </c>
      <c r="F30" s="262">
        <f>SUM(F9,F18,F23,F24,F25,F28,F29)</f>
        <v>7992</v>
      </c>
    </row>
    <row r="31" spans="1:6" s="102" customFormat="1" ht="15" customHeight="1">
      <c r="A31" s="225"/>
      <c r="B31" s="225"/>
      <c r="C31" s="226"/>
      <c r="D31" s="226"/>
      <c r="E31" s="226"/>
      <c r="F31" s="227"/>
    </row>
    <row r="32" spans="1:6" ht="13.5" thickBot="1">
      <c r="A32" s="228"/>
      <c r="B32" s="229"/>
      <c r="C32" s="229"/>
      <c r="D32" s="229"/>
      <c r="E32" s="229"/>
      <c r="F32" s="229"/>
    </row>
    <row r="33" spans="1:6" s="84" customFormat="1" ht="16.5" customHeight="1" thickBot="1">
      <c r="A33" s="230"/>
      <c r="B33" s="231"/>
      <c r="C33" s="232" t="s">
        <v>48</v>
      </c>
      <c r="D33" s="232"/>
      <c r="E33" s="232"/>
      <c r="F33" s="233"/>
    </row>
    <row r="34" spans="1:6" s="103" customFormat="1" ht="12" customHeight="1" thickBot="1">
      <c r="A34" s="186" t="s">
        <v>3</v>
      </c>
      <c r="B34" s="34"/>
      <c r="C34" s="46" t="s">
        <v>274</v>
      </c>
      <c r="D34" s="121">
        <f>SUM(D35:D39)</f>
        <v>0</v>
      </c>
      <c r="E34" s="121">
        <f>SUM(E35:E39)</f>
        <v>0</v>
      </c>
      <c r="F34" s="121">
        <f>SUM(F35:F39)</f>
        <v>580</v>
      </c>
    </row>
    <row r="35" spans="1:6" ht="12" customHeight="1">
      <c r="A35" s="234"/>
      <c r="B35" s="155" t="s">
        <v>94</v>
      </c>
      <c r="C35" s="11" t="s">
        <v>34</v>
      </c>
      <c r="D35" s="128"/>
      <c r="E35" s="128"/>
      <c r="F35" s="128"/>
    </row>
    <row r="36" spans="1:6" ht="12" customHeight="1">
      <c r="A36" s="235"/>
      <c r="B36" s="150" t="s">
        <v>95</v>
      </c>
      <c r="C36" s="9" t="s">
        <v>275</v>
      </c>
      <c r="D36" s="261"/>
      <c r="E36" s="261"/>
      <c r="F36" s="261"/>
    </row>
    <row r="37" spans="1:6" ht="12" customHeight="1">
      <c r="A37" s="235"/>
      <c r="B37" s="150" t="s">
        <v>96</v>
      </c>
      <c r="C37" s="9" t="s">
        <v>142</v>
      </c>
      <c r="D37" s="261"/>
      <c r="E37" s="261"/>
      <c r="F37" s="261">
        <v>580</v>
      </c>
    </row>
    <row r="38" spans="1:6" ht="12" customHeight="1">
      <c r="A38" s="235"/>
      <c r="B38" s="150" t="s">
        <v>97</v>
      </c>
      <c r="C38" s="9" t="s">
        <v>276</v>
      </c>
      <c r="D38" s="261"/>
      <c r="E38" s="261"/>
      <c r="F38" s="261"/>
    </row>
    <row r="39" spans="1:6" ht="12" customHeight="1" thickBot="1">
      <c r="A39" s="235"/>
      <c r="B39" s="150" t="s">
        <v>107</v>
      </c>
      <c r="C39" s="9" t="s">
        <v>277</v>
      </c>
      <c r="D39" s="261"/>
      <c r="E39" s="261"/>
      <c r="F39" s="261"/>
    </row>
    <row r="40" spans="1:6" ht="12" customHeight="1" thickBot="1">
      <c r="A40" s="186" t="s">
        <v>4</v>
      </c>
      <c r="B40" s="34"/>
      <c r="C40" s="46" t="s">
        <v>384</v>
      </c>
      <c r="D40" s="121">
        <f>SUM(D41:D44)</f>
        <v>0</v>
      </c>
      <c r="E40" s="121">
        <f>SUM(E41:E44)</f>
        <v>0</v>
      </c>
      <c r="F40" s="121">
        <f>SUM(F41:F44)</f>
        <v>477</v>
      </c>
    </row>
    <row r="41" spans="1:6" s="103" customFormat="1" ht="12" customHeight="1">
      <c r="A41" s="234"/>
      <c r="B41" s="155" t="s">
        <v>100</v>
      </c>
      <c r="C41" s="11" t="s">
        <v>280</v>
      </c>
      <c r="D41" s="128"/>
      <c r="E41" s="128"/>
      <c r="F41" s="128">
        <v>176</v>
      </c>
    </row>
    <row r="42" spans="1:6" ht="12" customHeight="1">
      <c r="A42" s="235"/>
      <c r="B42" s="150" t="s">
        <v>101</v>
      </c>
      <c r="C42" s="9" t="s">
        <v>281</v>
      </c>
      <c r="D42" s="261"/>
      <c r="E42" s="261"/>
      <c r="F42" s="261">
        <v>301</v>
      </c>
    </row>
    <row r="43" spans="1:6" ht="12" customHeight="1">
      <c r="A43" s="235"/>
      <c r="B43" s="150" t="s">
        <v>102</v>
      </c>
      <c r="C43" s="9" t="s">
        <v>288</v>
      </c>
      <c r="D43" s="261"/>
      <c r="E43" s="261"/>
      <c r="F43" s="261"/>
    </row>
    <row r="44" spans="1:6" ht="12" customHeight="1" thickBot="1">
      <c r="A44" s="235"/>
      <c r="B44" s="150" t="s">
        <v>103</v>
      </c>
      <c r="C44" s="9" t="s">
        <v>49</v>
      </c>
      <c r="D44" s="261"/>
      <c r="E44" s="261"/>
      <c r="F44" s="261"/>
    </row>
    <row r="45" spans="1:6" ht="12" customHeight="1" thickBot="1">
      <c r="A45" s="186" t="s">
        <v>5</v>
      </c>
      <c r="B45" s="34"/>
      <c r="C45" s="46" t="s">
        <v>386</v>
      </c>
      <c r="D45" s="156"/>
      <c r="E45" s="156"/>
      <c r="F45" s="156"/>
    </row>
    <row r="46" spans="1:6" ht="12" customHeight="1" thickBot="1">
      <c r="A46" s="186" t="s">
        <v>6</v>
      </c>
      <c r="B46" s="34"/>
      <c r="C46" s="46" t="s">
        <v>1193</v>
      </c>
      <c r="D46" s="156"/>
      <c r="E46" s="156"/>
      <c r="F46" s="156"/>
    </row>
    <row r="47" spans="1:6" ht="15" customHeight="1" thickBot="1">
      <c r="A47" s="186" t="s">
        <v>7</v>
      </c>
      <c r="B47" s="211"/>
      <c r="C47" s="237" t="s">
        <v>387</v>
      </c>
      <c r="D47" s="121">
        <f>+D34+D40+D45+D46</f>
        <v>0</v>
      </c>
      <c r="E47" s="121">
        <f>+E34+E40+E45+E46</f>
        <v>0</v>
      </c>
      <c r="F47" s="121">
        <f>+F34+F40+F45+F46</f>
        <v>1057</v>
      </c>
    </row>
    <row r="48" spans="1:6" ht="13.5" thickBot="1">
      <c r="A48" s="238"/>
      <c r="B48" s="239"/>
      <c r="C48" s="239"/>
      <c r="D48" s="239"/>
      <c r="E48" s="239"/>
      <c r="F48" s="239"/>
    </row>
    <row r="49" spans="1:6" ht="15" customHeight="1" thickBot="1">
      <c r="A49" s="240" t="s">
        <v>372</v>
      </c>
      <c r="B49" s="241"/>
      <c r="C49" s="242"/>
      <c r="D49" s="106"/>
      <c r="E49" s="106"/>
      <c r="F49" s="106"/>
    </row>
    <row r="50" spans="1:6" ht="14.25" customHeight="1" thickBot="1">
      <c r="A50" s="240" t="s">
        <v>373</v>
      </c>
      <c r="B50" s="241"/>
      <c r="C50" s="242"/>
      <c r="D50" s="106"/>
      <c r="E50" s="106"/>
      <c r="F50" s="106"/>
    </row>
  </sheetData>
  <sheetProtection formatCells="0"/>
  <mergeCells count="7">
    <mergeCell ref="A2:B2"/>
    <mergeCell ref="C2:E2"/>
    <mergeCell ref="C3:E3"/>
    <mergeCell ref="A5:B6"/>
    <mergeCell ref="C5:C6"/>
    <mergeCell ref="F5:F6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C12" sqref="C12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5.00390625" style="5" customWidth="1"/>
    <col min="4" max="6" width="13.375" style="5" customWidth="1"/>
    <col min="7" max="16384" width="9.375" style="5" customWidth="1"/>
  </cols>
  <sheetData>
    <row r="1" spans="1:6" s="3" customFormat="1" ht="21" customHeight="1" thickBot="1">
      <c r="A1" s="187"/>
      <c r="B1" s="188"/>
      <c r="C1" s="246"/>
      <c r="D1" s="246"/>
      <c r="E1" s="246"/>
      <c r="F1" s="244" t="s">
        <v>1285</v>
      </c>
    </row>
    <row r="2" spans="1:6" s="99" customFormat="1" ht="25.5" customHeight="1">
      <c r="A2" s="1087" t="s">
        <v>356</v>
      </c>
      <c r="B2" s="1088"/>
      <c r="C2" s="1089" t="s">
        <v>1263</v>
      </c>
      <c r="D2" s="1090"/>
      <c r="E2" s="1091"/>
      <c r="F2" s="247" t="s">
        <v>52</v>
      </c>
    </row>
    <row r="3" spans="1:6" s="99" customFormat="1" ht="16.5" thickBot="1">
      <c r="A3" s="191" t="s">
        <v>355</v>
      </c>
      <c r="B3" s="192"/>
      <c r="C3" s="1092" t="s">
        <v>1383</v>
      </c>
      <c r="D3" s="1093"/>
      <c r="E3" s="1093"/>
      <c r="F3" s="248" t="s">
        <v>38</v>
      </c>
    </row>
    <row r="4" spans="1:6" s="100" customFormat="1" ht="15.75" customHeight="1" thickBot="1">
      <c r="A4" s="193"/>
      <c r="B4" s="193"/>
      <c r="C4" s="193"/>
      <c r="D4" s="193"/>
      <c r="E4" s="193"/>
      <c r="F4" s="194" t="s">
        <v>40</v>
      </c>
    </row>
    <row r="5" spans="1:6" ht="13.5" thickBot="1">
      <c r="A5" s="1094" t="s">
        <v>357</v>
      </c>
      <c r="B5" s="1095"/>
      <c r="C5" s="1098" t="s">
        <v>41</v>
      </c>
      <c r="D5" s="465" t="s">
        <v>505</v>
      </c>
      <c r="E5" s="465" t="s">
        <v>506</v>
      </c>
      <c r="F5" s="1085" t="s">
        <v>413</v>
      </c>
    </row>
    <row r="6" spans="1:6" ht="13.5" thickBot="1">
      <c r="A6" s="1096"/>
      <c r="B6" s="1097"/>
      <c r="C6" s="1099"/>
      <c r="D6" s="1100" t="s">
        <v>516</v>
      </c>
      <c r="E6" s="1101"/>
      <c r="F6" s="1086"/>
    </row>
    <row r="7" spans="1:6" s="84" customFormat="1" ht="12.75" customHeight="1" thickBot="1">
      <c r="A7" s="182">
        <v>1</v>
      </c>
      <c r="B7" s="183">
        <v>2</v>
      </c>
      <c r="C7" s="183">
        <v>3</v>
      </c>
      <c r="D7" s="466">
        <v>4</v>
      </c>
      <c r="E7" s="466">
        <v>5</v>
      </c>
      <c r="F7" s="184">
        <v>6</v>
      </c>
    </row>
    <row r="8" spans="1:6" s="84" customFormat="1" ht="15.75" customHeight="1" thickBot="1">
      <c r="A8" s="195"/>
      <c r="B8" s="196"/>
      <c r="C8" s="196" t="s">
        <v>42</v>
      </c>
      <c r="D8" s="196"/>
      <c r="E8" s="196"/>
      <c r="F8" s="197"/>
    </row>
    <row r="9" spans="1:6" s="101" customFormat="1" ht="12" customHeight="1" thickBot="1">
      <c r="A9" s="182" t="s">
        <v>3</v>
      </c>
      <c r="B9" s="198"/>
      <c r="C9" s="199" t="s">
        <v>374</v>
      </c>
      <c r="D9" s="121">
        <f>SUM(D10:D17)</f>
        <v>0</v>
      </c>
      <c r="E9" s="121">
        <f>SUM(E10:E17)</f>
        <v>0</v>
      </c>
      <c r="F9" s="121">
        <f>SUM(F10:F17)</f>
        <v>0</v>
      </c>
    </row>
    <row r="10" spans="1:6" s="101" customFormat="1" ht="12" customHeight="1">
      <c r="A10" s="203"/>
      <c r="B10" s="201" t="s">
        <v>94</v>
      </c>
      <c r="C10" s="15" t="s">
        <v>203</v>
      </c>
      <c r="D10" s="266"/>
      <c r="E10" s="266"/>
      <c r="F10" s="266"/>
    </row>
    <row r="11" spans="1:6" s="101" customFormat="1" ht="12" customHeight="1">
      <c r="A11" s="200"/>
      <c r="B11" s="201" t="s">
        <v>95</v>
      </c>
      <c r="C11" s="9" t="s">
        <v>204</v>
      </c>
      <c r="D11" s="261"/>
      <c r="E11" s="261"/>
      <c r="F11" s="261"/>
    </row>
    <row r="12" spans="1:6" s="101" customFormat="1" ht="12" customHeight="1">
      <c r="A12" s="200"/>
      <c r="B12" s="201" t="s">
        <v>96</v>
      </c>
      <c r="C12" s="9" t="s">
        <v>205</v>
      </c>
      <c r="D12" s="261"/>
      <c r="E12" s="261"/>
      <c r="F12" s="261"/>
    </row>
    <row r="13" spans="1:6" s="101" customFormat="1" ht="12" customHeight="1">
      <c r="A13" s="200"/>
      <c r="B13" s="201" t="s">
        <v>97</v>
      </c>
      <c r="C13" s="9" t="s">
        <v>206</v>
      </c>
      <c r="D13" s="261"/>
      <c r="E13" s="261"/>
      <c r="F13" s="261"/>
    </row>
    <row r="14" spans="1:6" s="101" customFormat="1" ht="12" customHeight="1">
      <c r="A14" s="200"/>
      <c r="B14" s="201" t="s">
        <v>153</v>
      </c>
      <c r="C14" s="8" t="s">
        <v>207</v>
      </c>
      <c r="D14" s="261"/>
      <c r="E14" s="261"/>
      <c r="F14" s="261"/>
    </row>
    <row r="15" spans="1:6" s="101" customFormat="1" ht="12" customHeight="1">
      <c r="A15" s="205"/>
      <c r="B15" s="201" t="s">
        <v>98</v>
      </c>
      <c r="C15" s="9" t="s">
        <v>208</v>
      </c>
      <c r="D15" s="267"/>
      <c r="E15" s="267"/>
      <c r="F15" s="267"/>
    </row>
    <row r="16" spans="1:6" s="102" customFormat="1" ht="12" customHeight="1">
      <c r="A16" s="200"/>
      <c r="B16" s="201" t="s">
        <v>99</v>
      </c>
      <c r="C16" s="9" t="s">
        <v>375</v>
      </c>
      <c r="D16" s="261"/>
      <c r="E16" s="261"/>
      <c r="F16" s="261"/>
    </row>
    <row r="17" spans="1:6" s="102" customFormat="1" ht="12" customHeight="1" thickBot="1">
      <c r="A17" s="206"/>
      <c r="B17" s="207" t="s">
        <v>108</v>
      </c>
      <c r="C17" s="8" t="s">
        <v>352</v>
      </c>
      <c r="D17" s="164"/>
      <c r="E17" s="164"/>
      <c r="F17" s="164"/>
    </row>
    <row r="18" spans="1:6" s="101" customFormat="1" ht="12" customHeight="1" thickBot="1">
      <c r="A18" s="182" t="s">
        <v>4</v>
      </c>
      <c r="B18" s="198"/>
      <c r="C18" s="199" t="s">
        <v>376</v>
      </c>
      <c r="D18" s="121">
        <f>SUM(D19:D22)</f>
        <v>0</v>
      </c>
      <c r="E18" s="121">
        <f>SUM(E19:E22)</f>
        <v>0</v>
      </c>
      <c r="F18" s="121">
        <f>SUM(F19:F22)</f>
        <v>0</v>
      </c>
    </row>
    <row r="19" spans="1:6" s="102" customFormat="1" ht="12" customHeight="1">
      <c r="A19" s="200"/>
      <c r="B19" s="201" t="s">
        <v>100</v>
      </c>
      <c r="C19" s="11" t="s">
        <v>114</v>
      </c>
      <c r="D19" s="261"/>
      <c r="E19" s="261"/>
      <c r="F19" s="261"/>
    </row>
    <row r="20" spans="1:6" s="102" customFormat="1" ht="12" customHeight="1">
      <c r="A20" s="200"/>
      <c r="B20" s="201" t="s">
        <v>101</v>
      </c>
      <c r="C20" s="9" t="s">
        <v>115</v>
      </c>
      <c r="D20" s="261"/>
      <c r="E20" s="261"/>
      <c r="F20" s="261"/>
    </row>
    <row r="21" spans="1:6" s="102" customFormat="1" ht="12" customHeight="1">
      <c r="A21" s="200"/>
      <c r="B21" s="201" t="s">
        <v>102</v>
      </c>
      <c r="C21" s="9" t="s">
        <v>377</v>
      </c>
      <c r="D21" s="261"/>
      <c r="E21" s="261"/>
      <c r="F21" s="261"/>
    </row>
    <row r="22" spans="1:6" s="102" customFormat="1" ht="12" customHeight="1" thickBot="1">
      <c r="A22" s="200"/>
      <c r="B22" s="201" t="s">
        <v>103</v>
      </c>
      <c r="C22" s="9" t="s">
        <v>116</v>
      </c>
      <c r="D22" s="261"/>
      <c r="E22" s="261"/>
      <c r="F22" s="261"/>
    </row>
    <row r="23" spans="1:6" s="102" customFormat="1" ht="12" customHeight="1" thickBot="1">
      <c r="A23" s="186" t="s">
        <v>5</v>
      </c>
      <c r="B23" s="110"/>
      <c r="C23" s="110" t="s">
        <v>378</v>
      </c>
      <c r="D23" s="156"/>
      <c r="E23" s="156"/>
      <c r="F23" s="156"/>
    </row>
    <row r="24" spans="1:6" s="101" customFormat="1" ht="12" customHeight="1" thickBot="1">
      <c r="A24" s="186" t="s">
        <v>6</v>
      </c>
      <c r="B24" s="198"/>
      <c r="C24" s="110" t="s">
        <v>379</v>
      </c>
      <c r="D24" s="156"/>
      <c r="E24" s="156"/>
      <c r="F24" s="156"/>
    </row>
    <row r="25" spans="1:6" s="101" customFormat="1" ht="12" customHeight="1" thickBot="1">
      <c r="A25" s="182" t="s">
        <v>7</v>
      </c>
      <c r="B25" s="161"/>
      <c r="C25" s="110" t="s">
        <v>380</v>
      </c>
      <c r="D25" s="262">
        <f>+D26+D27</f>
        <v>0</v>
      </c>
      <c r="E25" s="262">
        <f>+E26+E27</f>
        <v>0</v>
      </c>
      <c r="F25" s="262">
        <f>+F26+F27</f>
        <v>0</v>
      </c>
    </row>
    <row r="26" spans="1:6" s="101" customFormat="1" ht="12" customHeight="1">
      <c r="A26" s="203"/>
      <c r="B26" s="157" t="s">
        <v>78</v>
      </c>
      <c r="C26" s="134" t="s">
        <v>70</v>
      </c>
      <c r="D26" s="257"/>
      <c r="E26" s="257"/>
      <c r="F26" s="257"/>
    </row>
    <row r="27" spans="1:6" s="101" customFormat="1" ht="12" customHeight="1" thickBot="1">
      <c r="A27" s="209"/>
      <c r="B27" s="159" t="s">
        <v>79</v>
      </c>
      <c r="C27" s="136" t="s">
        <v>381</v>
      </c>
      <c r="D27" s="258"/>
      <c r="E27" s="258"/>
      <c r="F27" s="258"/>
    </row>
    <row r="28" spans="1:6" s="102" customFormat="1" ht="12" customHeight="1" thickBot="1">
      <c r="A28" s="217" t="s">
        <v>8</v>
      </c>
      <c r="B28" s="218"/>
      <c r="C28" s="110" t="s">
        <v>382</v>
      </c>
      <c r="D28" s="156"/>
      <c r="E28" s="156"/>
      <c r="F28" s="156"/>
    </row>
    <row r="29" spans="1:6" s="102" customFormat="1" ht="12" customHeight="1" thickBot="1">
      <c r="A29" s="217" t="s">
        <v>9</v>
      </c>
      <c r="B29" s="931"/>
      <c r="C29" s="932" t="s">
        <v>1194</v>
      </c>
      <c r="D29" s="265"/>
      <c r="E29" s="265"/>
      <c r="F29" s="265"/>
    </row>
    <row r="30" spans="1:6" s="102" customFormat="1" ht="15" customHeight="1" thickBot="1">
      <c r="A30" s="217" t="s">
        <v>10</v>
      </c>
      <c r="B30" s="222"/>
      <c r="C30" s="223" t="s">
        <v>383</v>
      </c>
      <c r="D30" s="262">
        <f>SUM(D9,D18,D23,D24,D25,D28,D29)</f>
        <v>0</v>
      </c>
      <c r="E30" s="262">
        <f>SUM(E9,E18,E23,E24,E25,E28,E29)</f>
        <v>0</v>
      </c>
      <c r="F30" s="262">
        <f>SUM(F9,F18,F23,F24,F25,F28,F29)</f>
        <v>0</v>
      </c>
    </row>
    <row r="31" spans="1:6" s="102" customFormat="1" ht="15" customHeight="1">
      <c r="A31" s="225"/>
      <c r="B31" s="225"/>
      <c r="C31" s="226"/>
      <c r="D31" s="226"/>
      <c r="E31" s="226"/>
      <c r="F31" s="227"/>
    </row>
    <row r="32" spans="1:6" ht="13.5" thickBot="1">
      <c r="A32" s="228"/>
      <c r="B32" s="229"/>
      <c r="C32" s="229"/>
      <c r="D32" s="229"/>
      <c r="E32" s="229"/>
      <c r="F32" s="229"/>
    </row>
    <row r="33" spans="1:6" s="84" customFormat="1" ht="16.5" customHeight="1" thickBot="1">
      <c r="A33" s="230"/>
      <c r="B33" s="231"/>
      <c r="C33" s="232" t="s">
        <v>48</v>
      </c>
      <c r="D33" s="232"/>
      <c r="E33" s="232"/>
      <c r="F33" s="233"/>
    </row>
    <row r="34" spans="1:6" s="103" customFormat="1" ht="12" customHeight="1" thickBot="1">
      <c r="A34" s="186" t="s">
        <v>3</v>
      </c>
      <c r="B34" s="34"/>
      <c r="C34" s="46" t="s">
        <v>274</v>
      </c>
      <c r="D34" s="121">
        <f>SUM(D35:D39)</f>
        <v>0</v>
      </c>
      <c r="E34" s="121">
        <f>SUM(E35:E39)</f>
        <v>0</v>
      </c>
      <c r="F34" s="121">
        <f>SUM(F35:F39)</f>
        <v>196</v>
      </c>
    </row>
    <row r="35" spans="1:6" ht="12" customHeight="1">
      <c r="A35" s="234"/>
      <c r="B35" s="155" t="s">
        <v>94</v>
      </c>
      <c r="C35" s="11" t="s">
        <v>34</v>
      </c>
      <c r="D35" s="128"/>
      <c r="E35" s="128"/>
      <c r="F35" s="128"/>
    </row>
    <row r="36" spans="1:6" ht="12" customHeight="1">
      <c r="A36" s="235"/>
      <c r="B36" s="150" t="s">
        <v>95</v>
      </c>
      <c r="C36" s="9" t="s">
        <v>275</v>
      </c>
      <c r="D36" s="261"/>
      <c r="E36" s="261"/>
      <c r="F36" s="261"/>
    </row>
    <row r="37" spans="1:6" ht="12" customHeight="1">
      <c r="A37" s="235"/>
      <c r="B37" s="150" t="s">
        <v>96</v>
      </c>
      <c r="C37" s="9" t="s">
        <v>142</v>
      </c>
      <c r="D37" s="261"/>
      <c r="E37" s="261"/>
      <c r="F37" s="261">
        <v>196</v>
      </c>
    </row>
    <row r="38" spans="1:6" ht="12" customHeight="1">
      <c r="A38" s="235"/>
      <c r="B38" s="150" t="s">
        <v>97</v>
      </c>
      <c r="C38" s="9" t="s">
        <v>276</v>
      </c>
      <c r="D38" s="261"/>
      <c r="E38" s="261"/>
      <c r="F38" s="261"/>
    </row>
    <row r="39" spans="1:6" ht="12" customHeight="1" thickBot="1">
      <c r="A39" s="235"/>
      <c r="B39" s="150" t="s">
        <v>107</v>
      </c>
      <c r="C39" s="9" t="s">
        <v>277</v>
      </c>
      <c r="D39" s="261"/>
      <c r="E39" s="261"/>
      <c r="F39" s="261"/>
    </row>
    <row r="40" spans="1:6" ht="12" customHeight="1" thickBot="1">
      <c r="A40" s="186" t="s">
        <v>4</v>
      </c>
      <c r="B40" s="34"/>
      <c r="C40" s="46" t="s">
        <v>384</v>
      </c>
      <c r="D40" s="121">
        <f>SUM(D41:D44)</f>
        <v>0</v>
      </c>
      <c r="E40" s="121">
        <f>SUM(E41:E44)</f>
        <v>0</v>
      </c>
      <c r="F40" s="121">
        <f>SUM(F41:F44)</f>
        <v>5677</v>
      </c>
    </row>
    <row r="41" spans="1:6" s="103" customFormat="1" ht="12" customHeight="1">
      <c r="A41" s="234"/>
      <c r="B41" s="155" t="s">
        <v>100</v>
      </c>
      <c r="C41" s="11" t="s">
        <v>280</v>
      </c>
      <c r="D41" s="128"/>
      <c r="E41" s="128"/>
      <c r="F41" s="128"/>
    </row>
    <row r="42" spans="1:6" ht="12" customHeight="1">
      <c r="A42" s="235"/>
      <c r="B42" s="150" t="s">
        <v>101</v>
      </c>
      <c r="C42" s="9" t="s">
        <v>281</v>
      </c>
      <c r="D42" s="261"/>
      <c r="E42" s="261"/>
      <c r="F42" s="261"/>
    </row>
    <row r="43" spans="1:6" ht="12" customHeight="1">
      <c r="A43" s="235"/>
      <c r="B43" s="150" t="s">
        <v>102</v>
      </c>
      <c r="C43" s="9" t="s">
        <v>171</v>
      </c>
      <c r="D43" s="261"/>
      <c r="E43" s="261"/>
      <c r="F43" s="261">
        <v>5677</v>
      </c>
    </row>
    <row r="44" spans="1:6" ht="12" customHeight="1" thickBot="1">
      <c r="A44" s="235"/>
      <c r="B44" s="150" t="s">
        <v>103</v>
      </c>
      <c r="C44" s="9" t="s">
        <v>49</v>
      </c>
      <c r="D44" s="261"/>
      <c r="E44" s="261"/>
      <c r="F44" s="261"/>
    </row>
    <row r="45" spans="1:6" ht="12" customHeight="1" thickBot="1">
      <c r="A45" s="186" t="s">
        <v>5</v>
      </c>
      <c r="B45" s="34"/>
      <c r="C45" s="46" t="s">
        <v>386</v>
      </c>
      <c r="D45" s="156"/>
      <c r="E45" s="156"/>
      <c r="F45" s="156"/>
    </row>
    <row r="46" spans="1:6" ht="12" customHeight="1" thickBot="1">
      <c r="A46" s="186" t="s">
        <v>6</v>
      </c>
      <c r="B46" s="34"/>
      <c r="C46" s="46" t="s">
        <v>1193</v>
      </c>
      <c r="D46" s="156"/>
      <c r="E46" s="156"/>
      <c r="F46" s="156"/>
    </row>
    <row r="47" spans="1:6" ht="15" customHeight="1" thickBot="1">
      <c r="A47" s="186" t="s">
        <v>7</v>
      </c>
      <c r="B47" s="211"/>
      <c r="C47" s="237" t="s">
        <v>387</v>
      </c>
      <c r="D47" s="121">
        <f>+D34+D40+D45+D46</f>
        <v>0</v>
      </c>
      <c r="E47" s="121">
        <f>+E34+E40+E45+E46</f>
        <v>0</v>
      </c>
      <c r="F47" s="121">
        <f>+F34+F40+F45+F46</f>
        <v>5873</v>
      </c>
    </row>
    <row r="48" spans="1:6" ht="13.5" thickBot="1">
      <c r="A48" s="238"/>
      <c r="B48" s="239"/>
      <c r="C48" s="239"/>
      <c r="D48" s="239"/>
      <c r="E48" s="239"/>
      <c r="F48" s="239"/>
    </row>
    <row r="49" spans="1:6" ht="15" customHeight="1" thickBot="1">
      <c r="A49" s="240" t="s">
        <v>372</v>
      </c>
      <c r="B49" s="241"/>
      <c r="C49" s="242"/>
      <c r="D49" s="106"/>
      <c r="E49" s="106"/>
      <c r="F49" s="106"/>
    </row>
    <row r="50" spans="1:6" ht="14.25" customHeight="1" thickBot="1">
      <c r="A50" s="240" t="s">
        <v>373</v>
      </c>
      <c r="B50" s="241"/>
      <c r="C50" s="242"/>
      <c r="D50" s="106"/>
      <c r="E50" s="106"/>
      <c r="F50" s="106"/>
    </row>
  </sheetData>
  <sheetProtection formatCells="0"/>
  <mergeCells count="7">
    <mergeCell ref="A2:B2"/>
    <mergeCell ref="C2:E2"/>
    <mergeCell ref="C3:E3"/>
    <mergeCell ref="A5:B6"/>
    <mergeCell ref="C5:C6"/>
    <mergeCell ref="F5:F6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F42" sqref="F42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5.00390625" style="5" customWidth="1"/>
    <col min="4" max="6" width="13.375" style="5" customWidth="1"/>
    <col min="7" max="16384" width="9.375" style="5" customWidth="1"/>
  </cols>
  <sheetData>
    <row r="1" spans="1:6" s="3" customFormat="1" ht="21" customHeight="1" thickBot="1">
      <c r="A1" s="187"/>
      <c r="B1" s="188"/>
      <c r="C1" s="246"/>
      <c r="D1" s="246"/>
      <c r="E1" s="246"/>
      <c r="F1" s="244" t="s">
        <v>1286</v>
      </c>
    </row>
    <row r="2" spans="1:6" s="99" customFormat="1" ht="25.5" customHeight="1">
      <c r="A2" s="1087" t="s">
        <v>356</v>
      </c>
      <c r="B2" s="1088"/>
      <c r="C2" s="1089" t="s">
        <v>1263</v>
      </c>
      <c r="D2" s="1090"/>
      <c r="E2" s="1091"/>
      <c r="F2" s="247" t="s">
        <v>52</v>
      </c>
    </row>
    <row r="3" spans="1:6" s="99" customFormat="1" ht="16.5" thickBot="1">
      <c r="A3" s="191" t="s">
        <v>355</v>
      </c>
      <c r="B3" s="192"/>
      <c r="C3" s="1092" t="s">
        <v>1287</v>
      </c>
      <c r="D3" s="1093"/>
      <c r="E3" s="1093"/>
      <c r="F3" s="248" t="s">
        <v>38</v>
      </c>
    </row>
    <row r="4" spans="1:6" s="100" customFormat="1" ht="15.75" customHeight="1" thickBot="1">
      <c r="A4" s="193"/>
      <c r="B4" s="193"/>
      <c r="C4" s="193"/>
      <c r="D4" s="193"/>
      <c r="E4" s="193"/>
      <c r="F4" s="194" t="s">
        <v>40</v>
      </c>
    </row>
    <row r="5" spans="1:6" ht="13.5" thickBot="1">
      <c r="A5" s="1094" t="s">
        <v>357</v>
      </c>
      <c r="B5" s="1095"/>
      <c r="C5" s="1098" t="s">
        <v>41</v>
      </c>
      <c r="D5" s="465" t="s">
        <v>505</v>
      </c>
      <c r="E5" s="465" t="s">
        <v>506</v>
      </c>
      <c r="F5" s="1085" t="s">
        <v>413</v>
      </c>
    </row>
    <row r="6" spans="1:6" ht="13.5" thickBot="1">
      <c r="A6" s="1096"/>
      <c r="B6" s="1097"/>
      <c r="C6" s="1099"/>
      <c r="D6" s="1100" t="s">
        <v>516</v>
      </c>
      <c r="E6" s="1101"/>
      <c r="F6" s="1086"/>
    </row>
    <row r="7" spans="1:6" s="84" customFormat="1" ht="12.75" customHeight="1" thickBot="1">
      <c r="A7" s="182">
        <v>1</v>
      </c>
      <c r="B7" s="183">
        <v>2</v>
      </c>
      <c r="C7" s="183">
        <v>3</v>
      </c>
      <c r="D7" s="466">
        <v>4</v>
      </c>
      <c r="E7" s="466">
        <v>5</v>
      </c>
      <c r="F7" s="184">
        <v>6</v>
      </c>
    </row>
    <row r="8" spans="1:6" s="84" customFormat="1" ht="15.75" customHeight="1" thickBot="1">
      <c r="A8" s="195"/>
      <c r="B8" s="196"/>
      <c r="C8" s="196" t="s">
        <v>42</v>
      </c>
      <c r="D8" s="196"/>
      <c r="E8" s="196"/>
      <c r="F8" s="197"/>
    </row>
    <row r="9" spans="1:6" s="101" customFormat="1" ht="12" customHeight="1" thickBot="1">
      <c r="A9" s="182" t="s">
        <v>3</v>
      </c>
      <c r="B9" s="198"/>
      <c r="C9" s="199" t="s">
        <v>374</v>
      </c>
      <c r="D9" s="121">
        <f>SUM(D10:D17)</f>
        <v>0</v>
      </c>
      <c r="E9" s="121">
        <f>SUM(E10:E17)</f>
        <v>0</v>
      </c>
      <c r="F9" s="121">
        <f>SUM(F10:F17)</f>
        <v>0</v>
      </c>
    </row>
    <row r="10" spans="1:6" s="101" customFormat="1" ht="12" customHeight="1">
      <c r="A10" s="203"/>
      <c r="B10" s="201" t="s">
        <v>94</v>
      </c>
      <c r="C10" s="15" t="s">
        <v>203</v>
      </c>
      <c r="D10" s="266"/>
      <c r="E10" s="266"/>
      <c r="F10" s="266"/>
    </row>
    <row r="11" spans="1:6" s="101" customFormat="1" ht="12" customHeight="1">
      <c r="A11" s="200"/>
      <c r="B11" s="201" t="s">
        <v>95</v>
      </c>
      <c r="C11" s="9" t="s">
        <v>204</v>
      </c>
      <c r="D11" s="261"/>
      <c r="E11" s="261"/>
      <c r="F11" s="261"/>
    </row>
    <row r="12" spans="1:6" s="101" customFormat="1" ht="12" customHeight="1">
      <c r="A12" s="200"/>
      <c r="B12" s="201" t="s">
        <v>96</v>
      </c>
      <c r="C12" s="9" t="s">
        <v>205</v>
      </c>
      <c r="D12" s="261"/>
      <c r="E12" s="261"/>
      <c r="F12" s="261"/>
    </row>
    <row r="13" spans="1:6" s="101" customFormat="1" ht="12" customHeight="1">
      <c r="A13" s="200"/>
      <c r="B13" s="201" t="s">
        <v>97</v>
      </c>
      <c r="C13" s="9" t="s">
        <v>206</v>
      </c>
      <c r="D13" s="261"/>
      <c r="E13" s="261"/>
      <c r="F13" s="261"/>
    </row>
    <row r="14" spans="1:6" s="101" customFormat="1" ht="12" customHeight="1">
      <c r="A14" s="200"/>
      <c r="B14" s="201" t="s">
        <v>153</v>
      </c>
      <c r="C14" s="8" t="s">
        <v>207</v>
      </c>
      <c r="D14" s="261"/>
      <c r="E14" s="261"/>
      <c r="F14" s="261"/>
    </row>
    <row r="15" spans="1:6" s="101" customFormat="1" ht="12" customHeight="1">
      <c r="A15" s="205"/>
      <c r="B15" s="201" t="s">
        <v>98</v>
      </c>
      <c r="C15" s="9" t="s">
        <v>208</v>
      </c>
      <c r="D15" s="267"/>
      <c r="E15" s="267"/>
      <c r="F15" s="267"/>
    </row>
    <row r="16" spans="1:6" s="102" customFormat="1" ht="12" customHeight="1">
      <c r="A16" s="200"/>
      <c r="B16" s="201" t="s">
        <v>99</v>
      </c>
      <c r="C16" s="9" t="s">
        <v>375</v>
      </c>
      <c r="D16" s="261"/>
      <c r="E16" s="261"/>
      <c r="F16" s="261"/>
    </row>
    <row r="17" spans="1:6" s="102" customFormat="1" ht="12" customHeight="1" thickBot="1">
      <c r="A17" s="206"/>
      <c r="B17" s="207" t="s">
        <v>108</v>
      </c>
      <c r="C17" s="8" t="s">
        <v>352</v>
      </c>
      <c r="D17" s="164"/>
      <c r="E17" s="164"/>
      <c r="F17" s="164"/>
    </row>
    <row r="18" spans="1:6" s="101" customFormat="1" ht="12" customHeight="1" thickBot="1">
      <c r="A18" s="182" t="s">
        <v>4</v>
      </c>
      <c r="B18" s="198"/>
      <c r="C18" s="199" t="s">
        <v>376</v>
      </c>
      <c r="D18" s="121">
        <f>SUM(D19:D22)</f>
        <v>0</v>
      </c>
      <c r="E18" s="121">
        <f>SUM(E19:E22)</f>
        <v>0</v>
      </c>
      <c r="F18" s="121">
        <f>SUM(F19:F22)</f>
        <v>0</v>
      </c>
    </row>
    <row r="19" spans="1:6" s="102" customFormat="1" ht="12" customHeight="1">
      <c r="A19" s="200"/>
      <c r="B19" s="201" t="s">
        <v>100</v>
      </c>
      <c r="C19" s="11" t="s">
        <v>114</v>
      </c>
      <c r="D19" s="261"/>
      <c r="E19" s="261"/>
      <c r="F19" s="261"/>
    </row>
    <row r="20" spans="1:6" s="102" customFormat="1" ht="12" customHeight="1">
      <c r="A20" s="200"/>
      <c r="B20" s="201" t="s">
        <v>101</v>
      </c>
      <c r="C20" s="9" t="s">
        <v>115</v>
      </c>
      <c r="D20" s="261"/>
      <c r="E20" s="261"/>
      <c r="F20" s="261"/>
    </row>
    <row r="21" spans="1:6" s="102" customFormat="1" ht="12" customHeight="1">
      <c r="A21" s="200"/>
      <c r="B21" s="201" t="s">
        <v>102</v>
      </c>
      <c r="C21" s="9" t="s">
        <v>377</v>
      </c>
      <c r="D21" s="261"/>
      <c r="E21" s="261"/>
      <c r="F21" s="261"/>
    </row>
    <row r="22" spans="1:6" s="102" customFormat="1" ht="12" customHeight="1" thickBot="1">
      <c r="A22" s="200"/>
      <c r="B22" s="201" t="s">
        <v>103</v>
      </c>
      <c r="C22" s="9" t="s">
        <v>116</v>
      </c>
      <c r="D22" s="261"/>
      <c r="E22" s="261"/>
      <c r="F22" s="261"/>
    </row>
    <row r="23" spans="1:6" s="102" customFormat="1" ht="12" customHeight="1" thickBot="1">
      <c r="A23" s="186" t="s">
        <v>5</v>
      </c>
      <c r="B23" s="110"/>
      <c r="C23" s="110" t="s">
        <v>378</v>
      </c>
      <c r="D23" s="156"/>
      <c r="E23" s="156"/>
      <c r="F23" s="156"/>
    </row>
    <row r="24" spans="1:6" s="101" customFormat="1" ht="12" customHeight="1" thickBot="1">
      <c r="A24" s="186" t="s">
        <v>6</v>
      </c>
      <c r="B24" s="198"/>
      <c r="C24" s="110" t="s">
        <v>379</v>
      </c>
      <c r="D24" s="156"/>
      <c r="E24" s="156"/>
      <c r="F24" s="156"/>
    </row>
    <row r="25" spans="1:6" s="101" customFormat="1" ht="12" customHeight="1" thickBot="1">
      <c r="A25" s="182" t="s">
        <v>7</v>
      </c>
      <c r="B25" s="161"/>
      <c r="C25" s="110" t="s">
        <v>380</v>
      </c>
      <c r="D25" s="262">
        <f>+D26+D27</f>
        <v>0</v>
      </c>
      <c r="E25" s="262">
        <f>+E26+E27</f>
        <v>0</v>
      </c>
      <c r="F25" s="262">
        <f>+F26+F27</f>
        <v>0</v>
      </c>
    </row>
    <row r="26" spans="1:6" s="101" customFormat="1" ht="12" customHeight="1">
      <c r="A26" s="203"/>
      <c r="B26" s="157" t="s">
        <v>78</v>
      </c>
      <c r="C26" s="134" t="s">
        <v>70</v>
      </c>
      <c r="D26" s="257"/>
      <c r="E26" s="257"/>
      <c r="F26" s="257"/>
    </row>
    <row r="27" spans="1:6" s="101" customFormat="1" ht="12" customHeight="1" thickBot="1">
      <c r="A27" s="209"/>
      <c r="B27" s="159" t="s">
        <v>79</v>
      </c>
      <c r="C27" s="136" t="s">
        <v>381</v>
      </c>
      <c r="D27" s="258"/>
      <c r="E27" s="258"/>
      <c r="F27" s="258"/>
    </row>
    <row r="28" spans="1:6" s="102" customFormat="1" ht="12" customHeight="1" thickBot="1">
      <c r="A28" s="217" t="s">
        <v>8</v>
      </c>
      <c r="B28" s="218"/>
      <c r="C28" s="110" t="s">
        <v>382</v>
      </c>
      <c r="D28" s="156"/>
      <c r="E28" s="156"/>
      <c r="F28" s="156"/>
    </row>
    <row r="29" spans="1:6" s="102" customFormat="1" ht="12" customHeight="1" thickBot="1">
      <c r="A29" s="217" t="s">
        <v>9</v>
      </c>
      <c r="B29" s="931"/>
      <c r="C29" s="932" t="s">
        <v>1194</v>
      </c>
      <c r="D29" s="265"/>
      <c r="E29" s="265"/>
      <c r="F29" s="265"/>
    </row>
    <row r="30" spans="1:6" s="102" customFormat="1" ht="15" customHeight="1" thickBot="1">
      <c r="A30" s="217" t="s">
        <v>10</v>
      </c>
      <c r="B30" s="222"/>
      <c r="C30" s="223" t="s">
        <v>383</v>
      </c>
      <c r="D30" s="262">
        <f>SUM(D9,D18,D23,D24,D25,D28,D29)</f>
        <v>0</v>
      </c>
      <c r="E30" s="262">
        <f>SUM(E9,E18,E23,E24,E25,E28,E29)</f>
        <v>0</v>
      </c>
      <c r="F30" s="262">
        <f>SUM(F9,F18,F23,F24,F25,F28,F29)</f>
        <v>0</v>
      </c>
    </row>
    <row r="31" spans="1:6" s="102" customFormat="1" ht="15" customHeight="1">
      <c r="A31" s="225"/>
      <c r="B31" s="225"/>
      <c r="C31" s="226"/>
      <c r="D31" s="226"/>
      <c r="E31" s="226"/>
      <c r="F31" s="227"/>
    </row>
    <row r="32" spans="1:6" ht="13.5" thickBot="1">
      <c r="A32" s="228"/>
      <c r="B32" s="229"/>
      <c r="C32" s="229"/>
      <c r="D32" s="229"/>
      <c r="E32" s="229"/>
      <c r="F32" s="229"/>
    </row>
    <row r="33" spans="1:6" s="84" customFormat="1" ht="16.5" customHeight="1" thickBot="1">
      <c r="A33" s="230"/>
      <c r="B33" s="231"/>
      <c r="C33" s="232" t="s">
        <v>48</v>
      </c>
      <c r="D33" s="232"/>
      <c r="E33" s="232"/>
      <c r="F33" s="233"/>
    </row>
    <row r="34" spans="1:6" s="103" customFormat="1" ht="12" customHeight="1" thickBot="1">
      <c r="A34" s="186" t="s">
        <v>3</v>
      </c>
      <c r="B34" s="34"/>
      <c r="C34" s="46" t="s">
        <v>274</v>
      </c>
      <c r="D34" s="121">
        <f>SUM(D35:D39)</f>
        <v>0</v>
      </c>
      <c r="E34" s="121">
        <f>SUM(E35:E39)</f>
        <v>0</v>
      </c>
      <c r="F34" s="121">
        <f>SUM(F35:F39)</f>
        <v>806</v>
      </c>
    </row>
    <row r="35" spans="1:6" ht="12" customHeight="1">
      <c r="A35" s="234"/>
      <c r="B35" s="155" t="s">
        <v>94</v>
      </c>
      <c r="C35" s="11" t="s">
        <v>34</v>
      </c>
      <c r="D35" s="128"/>
      <c r="E35" s="128"/>
      <c r="F35" s="128"/>
    </row>
    <row r="36" spans="1:6" ht="12" customHeight="1">
      <c r="A36" s="235"/>
      <c r="B36" s="150" t="s">
        <v>95</v>
      </c>
      <c r="C36" s="9" t="s">
        <v>275</v>
      </c>
      <c r="D36" s="261"/>
      <c r="E36" s="261"/>
      <c r="F36" s="261"/>
    </row>
    <row r="37" spans="1:6" ht="12" customHeight="1">
      <c r="A37" s="235"/>
      <c r="B37" s="150" t="s">
        <v>96</v>
      </c>
      <c r="C37" s="9" t="s">
        <v>142</v>
      </c>
      <c r="D37" s="261"/>
      <c r="E37" s="261"/>
      <c r="F37" s="261"/>
    </row>
    <row r="38" spans="1:6" ht="12" customHeight="1">
      <c r="A38" s="235"/>
      <c r="B38" s="150" t="s">
        <v>97</v>
      </c>
      <c r="C38" s="9" t="s">
        <v>276</v>
      </c>
      <c r="D38" s="261"/>
      <c r="E38" s="261"/>
      <c r="F38" s="261"/>
    </row>
    <row r="39" spans="1:6" ht="12" customHeight="1" thickBot="1">
      <c r="A39" s="235"/>
      <c r="B39" s="150" t="s">
        <v>107</v>
      </c>
      <c r="C39" s="9" t="s">
        <v>1288</v>
      </c>
      <c r="D39" s="261"/>
      <c r="E39" s="261"/>
      <c r="F39" s="261">
        <v>806</v>
      </c>
    </row>
    <row r="40" spans="1:6" ht="12" customHeight="1" thickBot="1">
      <c r="A40" s="186" t="s">
        <v>4</v>
      </c>
      <c r="B40" s="34"/>
      <c r="C40" s="46" t="s">
        <v>384</v>
      </c>
      <c r="D40" s="121">
        <f>SUM(D41:D44)</f>
        <v>0</v>
      </c>
      <c r="E40" s="121">
        <f>SUM(E41:E44)</f>
        <v>0</v>
      </c>
      <c r="F40" s="121">
        <f>SUM(F41:F44)</f>
        <v>0</v>
      </c>
    </row>
    <row r="41" spans="1:6" s="103" customFormat="1" ht="12" customHeight="1">
      <c r="A41" s="234"/>
      <c r="B41" s="155" t="s">
        <v>100</v>
      </c>
      <c r="C41" s="11" t="s">
        <v>280</v>
      </c>
      <c r="D41" s="128"/>
      <c r="E41" s="128"/>
      <c r="F41" s="128"/>
    </row>
    <row r="42" spans="1:6" ht="12" customHeight="1">
      <c r="A42" s="235"/>
      <c r="B42" s="150" t="s">
        <v>101</v>
      </c>
      <c r="C42" s="9" t="s">
        <v>281</v>
      </c>
      <c r="D42" s="261"/>
      <c r="E42" s="261"/>
      <c r="F42" s="261"/>
    </row>
    <row r="43" spans="1:6" ht="12" customHeight="1">
      <c r="A43" s="235"/>
      <c r="B43" s="150" t="s">
        <v>102</v>
      </c>
      <c r="C43" s="9" t="s">
        <v>288</v>
      </c>
      <c r="D43" s="261"/>
      <c r="E43" s="261"/>
      <c r="F43" s="261"/>
    </row>
    <row r="44" spans="1:6" ht="12" customHeight="1" thickBot="1">
      <c r="A44" s="235"/>
      <c r="B44" s="150" t="s">
        <v>103</v>
      </c>
      <c r="C44" s="9" t="s">
        <v>49</v>
      </c>
      <c r="D44" s="261"/>
      <c r="E44" s="261"/>
      <c r="F44" s="261"/>
    </row>
    <row r="45" spans="1:6" ht="12" customHeight="1" thickBot="1">
      <c r="A45" s="186" t="s">
        <v>5</v>
      </c>
      <c r="B45" s="34"/>
      <c r="C45" s="46" t="s">
        <v>386</v>
      </c>
      <c r="D45" s="156"/>
      <c r="E45" s="156"/>
      <c r="F45" s="156"/>
    </row>
    <row r="46" spans="1:6" ht="12" customHeight="1" thickBot="1">
      <c r="A46" s="186" t="s">
        <v>6</v>
      </c>
      <c r="B46" s="34"/>
      <c r="C46" s="46" t="s">
        <v>1193</v>
      </c>
      <c r="D46" s="156"/>
      <c r="E46" s="156"/>
      <c r="F46" s="156"/>
    </row>
    <row r="47" spans="1:6" ht="15" customHeight="1" thickBot="1">
      <c r="A47" s="186" t="s">
        <v>7</v>
      </c>
      <c r="B47" s="211"/>
      <c r="C47" s="237" t="s">
        <v>387</v>
      </c>
      <c r="D47" s="121">
        <f>+D34+D40+D45+D46</f>
        <v>0</v>
      </c>
      <c r="E47" s="121">
        <f>+E34+E40+E45+E46</f>
        <v>0</v>
      </c>
      <c r="F47" s="121">
        <f>+F34+F40+F45+F46</f>
        <v>806</v>
      </c>
    </row>
    <row r="48" spans="1:6" ht="13.5" thickBot="1">
      <c r="A48" s="238"/>
      <c r="B48" s="239"/>
      <c r="C48" s="239"/>
      <c r="D48" s="239"/>
      <c r="E48" s="239"/>
      <c r="F48" s="239"/>
    </row>
    <row r="49" spans="1:6" ht="15" customHeight="1" thickBot="1">
      <c r="A49" s="240" t="s">
        <v>372</v>
      </c>
      <c r="B49" s="241"/>
      <c r="C49" s="242"/>
      <c r="D49" s="106"/>
      <c r="E49" s="106"/>
      <c r="F49" s="106"/>
    </row>
    <row r="50" spans="1:6" ht="14.25" customHeight="1" thickBot="1">
      <c r="A50" s="240" t="s">
        <v>373</v>
      </c>
      <c r="B50" s="241"/>
      <c r="C50" s="242"/>
      <c r="D50" s="106"/>
      <c r="E50" s="106"/>
      <c r="F50" s="106"/>
    </row>
  </sheetData>
  <sheetProtection formatCells="0"/>
  <mergeCells count="7">
    <mergeCell ref="A2:B2"/>
    <mergeCell ref="C2:E2"/>
    <mergeCell ref="C3:E3"/>
    <mergeCell ref="A5:B6"/>
    <mergeCell ref="C5:C6"/>
    <mergeCell ref="F5:F6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J20" sqref="J20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5.00390625" style="5" customWidth="1"/>
    <col min="4" max="6" width="13.375" style="5" customWidth="1"/>
    <col min="7" max="16384" width="9.375" style="5" customWidth="1"/>
  </cols>
  <sheetData>
    <row r="1" spans="1:6" s="3" customFormat="1" ht="21" customHeight="1" thickBot="1">
      <c r="A1" s="187"/>
      <c r="B1" s="188"/>
      <c r="C1" s="246"/>
      <c r="D1" s="246"/>
      <c r="E1" s="246"/>
      <c r="F1" s="244" t="s">
        <v>1289</v>
      </c>
    </row>
    <row r="2" spans="1:6" s="99" customFormat="1" ht="25.5" customHeight="1">
      <c r="A2" s="1087" t="s">
        <v>356</v>
      </c>
      <c r="B2" s="1088"/>
      <c r="C2" s="1089" t="s">
        <v>1263</v>
      </c>
      <c r="D2" s="1090"/>
      <c r="E2" s="1091"/>
      <c r="F2" s="247" t="s">
        <v>52</v>
      </c>
    </row>
    <row r="3" spans="1:6" s="99" customFormat="1" ht="16.5" thickBot="1">
      <c r="A3" s="191" t="s">
        <v>355</v>
      </c>
      <c r="B3" s="192"/>
      <c r="C3" s="1092" t="s">
        <v>1290</v>
      </c>
      <c r="D3" s="1093"/>
      <c r="E3" s="1093"/>
      <c r="F3" s="248" t="s">
        <v>38</v>
      </c>
    </row>
    <row r="4" spans="1:6" s="100" customFormat="1" ht="15.75" customHeight="1" thickBot="1">
      <c r="A4" s="193"/>
      <c r="B4" s="193"/>
      <c r="C4" s="193"/>
      <c r="D4" s="193"/>
      <c r="E4" s="193"/>
      <c r="F4" s="194" t="s">
        <v>40</v>
      </c>
    </row>
    <row r="5" spans="1:6" ht="13.5" thickBot="1">
      <c r="A5" s="1094" t="s">
        <v>357</v>
      </c>
      <c r="B5" s="1095"/>
      <c r="C5" s="1098" t="s">
        <v>41</v>
      </c>
      <c r="D5" s="465" t="s">
        <v>505</v>
      </c>
      <c r="E5" s="465" t="s">
        <v>506</v>
      </c>
      <c r="F5" s="1085" t="s">
        <v>413</v>
      </c>
    </row>
    <row r="6" spans="1:6" ht="13.5" thickBot="1">
      <c r="A6" s="1096"/>
      <c r="B6" s="1097"/>
      <c r="C6" s="1099"/>
      <c r="D6" s="1100" t="s">
        <v>516</v>
      </c>
      <c r="E6" s="1101"/>
      <c r="F6" s="1086"/>
    </row>
    <row r="7" spans="1:6" s="84" customFormat="1" ht="12.75" customHeight="1" thickBot="1">
      <c r="A7" s="182">
        <v>1</v>
      </c>
      <c r="B7" s="183">
        <v>2</v>
      </c>
      <c r="C7" s="183">
        <v>3</v>
      </c>
      <c r="D7" s="466">
        <v>4</v>
      </c>
      <c r="E7" s="466">
        <v>5</v>
      </c>
      <c r="F7" s="184">
        <v>6</v>
      </c>
    </row>
    <row r="8" spans="1:6" s="84" customFormat="1" ht="15.75" customHeight="1" thickBot="1">
      <c r="A8" s="195"/>
      <c r="B8" s="196"/>
      <c r="C8" s="196" t="s">
        <v>42</v>
      </c>
      <c r="D8" s="196"/>
      <c r="E8" s="196"/>
      <c r="F8" s="197"/>
    </row>
    <row r="9" spans="1:6" s="101" customFormat="1" ht="12" customHeight="1" thickBot="1">
      <c r="A9" s="182" t="s">
        <v>3</v>
      </c>
      <c r="B9" s="198"/>
      <c r="C9" s="199" t="s">
        <v>374</v>
      </c>
      <c r="D9" s="121">
        <f>SUM(D10:D17)</f>
        <v>0</v>
      </c>
      <c r="E9" s="121">
        <f>SUM(E10:E17)</f>
        <v>0</v>
      </c>
      <c r="F9" s="121">
        <f>SUM(F10:F17)</f>
        <v>0</v>
      </c>
    </row>
    <row r="10" spans="1:6" s="101" customFormat="1" ht="12" customHeight="1">
      <c r="A10" s="203"/>
      <c r="B10" s="201" t="s">
        <v>94</v>
      </c>
      <c r="C10" s="15" t="s">
        <v>203</v>
      </c>
      <c r="D10" s="266"/>
      <c r="E10" s="266"/>
      <c r="F10" s="266"/>
    </row>
    <row r="11" spans="1:6" s="101" customFormat="1" ht="12" customHeight="1">
      <c r="A11" s="200"/>
      <c r="B11" s="201" t="s">
        <v>95</v>
      </c>
      <c r="C11" s="9" t="s">
        <v>204</v>
      </c>
      <c r="D11" s="261"/>
      <c r="E11" s="261"/>
      <c r="F11" s="261"/>
    </row>
    <row r="12" spans="1:6" s="101" customFormat="1" ht="12" customHeight="1">
      <c r="A12" s="200"/>
      <c r="B12" s="201" t="s">
        <v>96</v>
      </c>
      <c r="C12" s="9" t="s">
        <v>205</v>
      </c>
      <c r="D12" s="261"/>
      <c r="E12" s="261"/>
      <c r="F12" s="261"/>
    </row>
    <row r="13" spans="1:6" s="101" customFormat="1" ht="12" customHeight="1">
      <c r="A13" s="200"/>
      <c r="B13" s="201" t="s">
        <v>97</v>
      </c>
      <c r="C13" s="9" t="s">
        <v>206</v>
      </c>
      <c r="D13" s="261"/>
      <c r="E13" s="261"/>
      <c r="F13" s="261"/>
    </row>
    <row r="14" spans="1:6" s="101" customFormat="1" ht="12" customHeight="1">
      <c r="A14" s="200"/>
      <c r="B14" s="201" t="s">
        <v>153</v>
      </c>
      <c r="C14" s="8" t="s">
        <v>207</v>
      </c>
      <c r="D14" s="261"/>
      <c r="E14" s="261"/>
      <c r="F14" s="261"/>
    </row>
    <row r="15" spans="1:6" s="101" customFormat="1" ht="12" customHeight="1">
      <c r="A15" s="205"/>
      <c r="B15" s="201" t="s">
        <v>98</v>
      </c>
      <c r="C15" s="9" t="s">
        <v>208</v>
      </c>
      <c r="D15" s="267"/>
      <c r="E15" s="267"/>
      <c r="F15" s="267"/>
    </row>
    <row r="16" spans="1:6" s="102" customFormat="1" ht="12" customHeight="1">
      <c r="A16" s="200"/>
      <c r="B16" s="201" t="s">
        <v>99</v>
      </c>
      <c r="C16" s="9" t="s">
        <v>375</v>
      </c>
      <c r="D16" s="261"/>
      <c r="E16" s="261"/>
      <c r="F16" s="261"/>
    </row>
    <row r="17" spans="1:6" s="102" customFormat="1" ht="12" customHeight="1" thickBot="1">
      <c r="A17" s="206"/>
      <c r="B17" s="207" t="s">
        <v>108</v>
      </c>
      <c r="C17" s="8" t="s">
        <v>352</v>
      </c>
      <c r="D17" s="164"/>
      <c r="E17" s="164"/>
      <c r="F17" s="164"/>
    </row>
    <row r="18" spans="1:6" s="101" customFormat="1" ht="12" customHeight="1" thickBot="1">
      <c r="A18" s="182" t="s">
        <v>4</v>
      </c>
      <c r="B18" s="198"/>
      <c r="C18" s="199" t="s">
        <v>376</v>
      </c>
      <c r="D18" s="121">
        <f>SUM(D19:D22)</f>
        <v>0</v>
      </c>
      <c r="E18" s="121">
        <f>SUM(E19:E22)</f>
        <v>0</v>
      </c>
      <c r="F18" s="121">
        <f>SUM(F19:F22)</f>
        <v>0</v>
      </c>
    </row>
    <row r="19" spans="1:6" s="102" customFormat="1" ht="12" customHeight="1">
      <c r="A19" s="200"/>
      <c r="B19" s="201" t="s">
        <v>100</v>
      </c>
      <c r="C19" s="11" t="s">
        <v>114</v>
      </c>
      <c r="D19" s="261"/>
      <c r="E19" s="261"/>
      <c r="F19" s="261"/>
    </row>
    <row r="20" spans="1:6" s="102" customFormat="1" ht="12" customHeight="1">
      <c r="A20" s="200"/>
      <c r="B20" s="201" t="s">
        <v>101</v>
      </c>
      <c r="C20" s="9" t="s">
        <v>115</v>
      </c>
      <c r="D20" s="261"/>
      <c r="E20" s="261"/>
      <c r="F20" s="261"/>
    </row>
    <row r="21" spans="1:6" s="102" customFormat="1" ht="12" customHeight="1">
      <c r="A21" s="200"/>
      <c r="B21" s="201" t="s">
        <v>102</v>
      </c>
      <c r="C21" s="9" t="s">
        <v>377</v>
      </c>
      <c r="D21" s="261"/>
      <c r="E21" s="261"/>
      <c r="F21" s="261"/>
    </row>
    <row r="22" spans="1:6" s="102" customFormat="1" ht="12" customHeight="1" thickBot="1">
      <c r="A22" s="200"/>
      <c r="B22" s="201" t="s">
        <v>103</v>
      </c>
      <c r="C22" s="9" t="s">
        <v>116</v>
      </c>
      <c r="D22" s="261"/>
      <c r="E22" s="261"/>
      <c r="F22" s="261"/>
    </row>
    <row r="23" spans="1:6" s="102" customFormat="1" ht="12" customHeight="1" thickBot="1">
      <c r="A23" s="186" t="s">
        <v>5</v>
      </c>
      <c r="B23" s="110"/>
      <c r="C23" s="110" t="s">
        <v>378</v>
      </c>
      <c r="D23" s="156"/>
      <c r="E23" s="156"/>
      <c r="F23" s="156"/>
    </row>
    <row r="24" spans="1:6" s="101" customFormat="1" ht="12" customHeight="1" thickBot="1">
      <c r="A24" s="186" t="s">
        <v>6</v>
      </c>
      <c r="B24" s="198"/>
      <c r="C24" s="110" t="s">
        <v>379</v>
      </c>
      <c r="D24" s="156"/>
      <c r="E24" s="156"/>
      <c r="F24" s="156"/>
    </row>
    <row r="25" spans="1:6" s="101" customFormat="1" ht="12" customHeight="1" thickBot="1">
      <c r="A25" s="182" t="s">
        <v>7</v>
      </c>
      <c r="B25" s="161"/>
      <c r="C25" s="110" t="s">
        <v>380</v>
      </c>
      <c r="D25" s="262">
        <f>+D26+D27</f>
        <v>0</v>
      </c>
      <c r="E25" s="262">
        <f>+E26+E27</f>
        <v>0</v>
      </c>
      <c r="F25" s="262">
        <f>+F26+F27</f>
        <v>0</v>
      </c>
    </row>
    <row r="26" spans="1:6" s="101" customFormat="1" ht="12" customHeight="1">
      <c r="A26" s="203"/>
      <c r="B26" s="157" t="s">
        <v>78</v>
      </c>
      <c r="C26" s="134" t="s">
        <v>70</v>
      </c>
      <c r="D26" s="257"/>
      <c r="E26" s="257"/>
      <c r="F26" s="257"/>
    </row>
    <row r="27" spans="1:6" s="101" customFormat="1" ht="12" customHeight="1" thickBot="1">
      <c r="A27" s="209"/>
      <c r="B27" s="159" t="s">
        <v>79</v>
      </c>
      <c r="C27" s="136" t="s">
        <v>381</v>
      </c>
      <c r="D27" s="258"/>
      <c r="E27" s="258"/>
      <c r="F27" s="258"/>
    </row>
    <row r="28" spans="1:6" s="102" customFormat="1" ht="12" customHeight="1" thickBot="1">
      <c r="A28" s="217" t="s">
        <v>8</v>
      </c>
      <c r="B28" s="218"/>
      <c r="C28" s="110" t="s">
        <v>382</v>
      </c>
      <c r="D28" s="156"/>
      <c r="E28" s="156"/>
      <c r="F28" s="156"/>
    </row>
    <row r="29" spans="1:6" s="102" customFormat="1" ht="12" customHeight="1" thickBot="1">
      <c r="A29" s="217" t="s">
        <v>9</v>
      </c>
      <c r="B29" s="931"/>
      <c r="C29" s="932" t="s">
        <v>1194</v>
      </c>
      <c r="D29" s="265"/>
      <c r="E29" s="265"/>
      <c r="F29" s="265"/>
    </row>
    <row r="30" spans="1:6" s="102" customFormat="1" ht="15" customHeight="1" thickBot="1">
      <c r="A30" s="217" t="s">
        <v>10</v>
      </c>
      <c r="B30" s="222"/>
      <c r="C30" s="223" t="s">
        <v>383</v>
      </c>
      <c r="D30" s="262">
        <f>SUM(D9,D18,D23,D24,D25,D28,D29)</f>
        <v>0</v>
      </c>
      <c r="E30" s="262">
        <f>SUM(E9,E18,E23,E24,E25,E28,E29)</f>
        <v>0</v>
      </c>
      <c r="F30" s="262">
        <f>SUM(F9,F18,F23,F24,F25,F28,F29)</f>
        <v>0</v>
      </c>
    </row>
    <row r="31" spans="1:6" s="102" customFormat="1" ht="15" customHeight="1">
      <c r="A31" s="225"/>
      <c r="B31" s="225"/>
      <c r="C31" s="226"/>
      <c r="D31" s="226"/>
      <c r="E31" s="226"/>
      <c r="F31" s="227"/>
    </row>
    <row r="32" spans="1:6" ht="13.5" thickBot="1">
      <c r="A32" s="228"/>
      <c r="B32" s="229"/>
      <c r="C32" s="229"/>
      <c r="D32" s="229"/>
      <c r="E32" s="229"/>
      <c r="F32" s="229"/>
    </row>
    <row r="33" spans="1:6" s="84" customFormat="1" ht="16.5" customHeight="1" thickBot="1">
      <c r="A33" s="230"/>
      <c r="B33" s="231"/>
      <c r="C33" s="232" t="s">
        <v>48</v>
      </c>
      <c r="D33" s="232"/>
      <c r="E33" s="232"/>
      <c r="F33" s="233"/>
    </row>
    <row r="34" spans="1:6" s="103" customFormat="1" ht="12" customHeight="1" thickBot="1">
      <c r="A34" s="186" t="s">
        <v>3</v>
      </c>
      <c r="B34" s="34"/>
      <c r="C34" s="46" t="s">
        <v>274</v>
      </c>
      <c r="D34" s="121">
        <f>SUM(D35:D39)</f>
        <v>0</v>
      </c>
      <c r="E34" s="121">
        <f>SUM(E35:E39)</f>
        <v>0</v>
      </c>
      <c r="F34" s="121">
        <f>SUM(F35:F39)</f>
        <v>2510</v>
      </c>
    </row>
    <row r="35" spans="1:6" ht="12" customHeight="1">
      <c r="A35" s="234"/>
      <c r="B35" s="155" t="s">
        <v>94</v>
      </c>
      <c r="C35" s="11" t="s">
        <v>34</v>
      </c>
      <c r="D35" s="128"/>
      <c r="E35" s="128"/>
      <c r="F35" s="128"/>
    </row>
    <row r="36" spans="1:6" ht="12" customHeight="1">
      <c r="A36" s="235"/>
      <c r="B36" s="150" t="s">
        <v>95</v>
      </c>
      <c r="C36" s="9" t="s">
        <v>275</v>
      </c>
      <c r="D36" s="261"/>
      <c r="E36" s="261"/>
      <c r="F36" s="261"/>
    </row>
    <row r="37" spans="1:6" ht="12" customHeight="1">
      <c r="A37" s="235"/>
      <c r="B37" s="150" t="s">
        <v>96</v>
      </c>
      <c r="C37" s="9" t="s">
        <v>142</v>
      </c>
      <c r="D37" s="261"/>
      <c r="E37" s="261"/>
      <c r="F37" s="261"/>
    </row>
    <row r="38" spans="1:6" ht="12" customHeight="1">
      <c r="A38" s="235"/>
      <c r="B38" s="150" t="s">
        <v>97</v>
      </c>
      <c r="C38" s="9" t="s">
        <v>276</v>
      </c>
      <c r="D38" s="261"/>
      <c r="E38" s="261"/>
      <c r="F38" s="261"/>
    </row>
    <row r="39" spans="1:6" ht="12" customHeight="1" thickBot="1">
      <c r="A39" s="235"/>
      <c r="B39" s="150" t="s">
        <v>107</v>
      </c>
      <c r="C39" s="9" t="s">
        <v>1291</v>
      </c>
      <c r="D39" s="261"/>
      <c r="E39" s="261"/>
      <c r="F39" s="261">
        <v>2510</v>
      </c>
    </row>
    <row r="40" spans="1:6" ht="12" customHeight="1" thickBot="1">
      <c r="A40" s="186" t="s">
        <v>4</v>
      </c>
      <c r="B40" s="34"/>
      <c r="C40" s="46" t="s">
        <v>384</v>
      </c>
      <c r="D40" s="121">
        <f>SUM(D41:D44)</f>
        <v>0</v>
      </c>
      <c r="E40" s="121">
        <f>SUM(E41:E44)</f>
        <v>0</v>
      </c>
      <c r="F40" s="121">
        <f>SUM(F41:F44)</f>
        <v>0</v>
      </c>
    </row>
    <row r="41" spans="1:6" s="103" customFormat="1" ht="12" customHeight="1">
      <c r="A41" s="234"/>
      <c r="B41" s="155" t="s">
        <v>100</v>
      </c>
      <c r="C41" s="11" t="s">
        <v>280</v>
      </c>
      <c r="D41" s="128"/>
      <c r="E41" s="128"/>
      <c r="F41" s="128"/>
    </row>
    <row r="42" spans="1:6" ht="12" customHeight="1">
      <c r="A42" s="235"/>
      <c r="B42" s="150" t="s">
        <v>101</v>
      </c>
      <c r="C42" s="9" t="s">
        <v>281</v>
      </c>
      <c r="D42" s="261"/>
      <c r="E42" s="261"/>
      <c r="F42" s="261"/>
    </row>
    <row r="43" spans="1:6" ht="12" customHeight="1">
      <c r="A43" s="235"/>
      <c r="B43" s="150" t="s">
        <v>102</v>
      </c>
      <c r="C43" s="9" t="s">
        <v>288</v>
      </c>
      <c r="D43" s="261"/>
      <c r="E43" s="261"/>
      <c r="F43" s="261"/>
    </row>
    <row r="44" spans="1:6" ht="12" customHeight="1" thickBot="1">
      <c r="A44" s="235"/>
      <c r="B44" s="150" t="s">
        <v>103</v>
      </c>
      <c r="C44" s="9" t="s">
        <v>49</v>
      </c>
      <c r="D44" s="261"/>
      <c r="E44" s="261"/>
      <c r="F44" s="261"/>
    </row>
    <row r="45" spans="1:6" ht="12" customHeight="1" thickBot="1">
      <c r="A45" s="186" t="s">
        <v>5</v>
      </c>
      <c r="B45" s="34"/>
      <c r="C45" s="46" t="s">
        <v>386</v>
      </c>
      <c r="D45" s="156"/>
      <c r="E45" s="156"/>
      <c r="F45" s="156"/>
    </row>
    <row r="46" spans="1:6" ht="12" customHeight="1" thickBot="1">
      <c r="A46" s="186" t="s">
        <v>6</v>
      </c>
      <c r="B46" s="34"/>
      <c r="C46" s="46" t="s">
        <v>1193</v>
      </c>
      <c r="D46" s="156"/>
      <c r="E46" s="156"/>
      <c r="F46" s="156"/>
    </row>
    <row r="47" spans="1:6" ht="15" customHeight="1" thickBot="1">
      <c r="A47" s="186" t="s">
        <v>7</v>
      </c>
      <c r="B47" s="211"/>
      <c r="C47" s="237" t="s">
        <v>387</v>
      </c>
      <c r="D47" s="121">
        <f>+D34+D40+D45+D46</f>
        <v>0</v>
      </c>
      <c r="E47" s="121">
        <f>+E34+E40+E45+E46</f>
        <v>0</v>
      </c>
      <c r="F47" s="121">
        <f>+F34+F40+F45+F46</f>
        <v>2510</v>
      </c>
    </row>
    <row r="48" spans="1:6" ht="13.5" thickBot="1">
      <c r="A48" s="238"/>
      <c r="B48" s="239"/>
      <c r="C48" s="239"/>
      <c r="D48" s="239"/>
      <c r="E48" s="239"/>
      <c r="F48" s="239"/>
    </row>
    <row r="49" spans="1:6" ht="15" customHeight="1" thickBot="1">
      <c r="A49" s="240" t="s">
        <v>372</v>
      </c>
      <c r="B49" s="241"/>
      <c r="C49" s="242"/>
      <c r="D49" s="106"/>
      <c r="E49" s="106"/>
      <c r="F49" s="106"/>
    </row>
    <row r="50" spans="1:6" ht="14.25" customHeight="1" thickBot="1">
      <c r="A50" s="240" t="s">
        <v>373</v>
      </c>
      <c r="B50" s="241"/>
      <c r="C50" s="242"/>
      <c r="D50" s="106"/>
      <c r="E50" s="106"/>
      <c r="F50" s="106"/>
    </row>
  </sheetData>
  <sheetProtection formatCells="0"/>
  <mergeCells count="7">
    <mergeCell ref="A2:B2"/>
    <mergeCell ref="C2:E2"/>
    <mergeCell ref="C3:E3"/>
    <mergeCell ref="A5:B6"/>
    <mergeCell ref="C5:C6"/>
    <mergeCell ref="F5:F6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F1" sqref="F1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5.00390625" style="5" customWidth="1"/>
    <col min="4" max="6" width="13.375" style="5" customWidth="1"/>
    <col min="7" max="16384" width="9.375" style="5" customWidth="1"/>
  </cols>
  <sheetData>
    <row r="1" spans="1:6" s="3" customFormat="1" ht="21" customHeight="1" thickBot="1">
      <c r="A1" s="187"/>
      <c r="B1" s="188"/>
      <c r="C1" s="246"/>
      <c r="D1" s="246"/>
      <c r="E1" s="246"/>
      <c r="F1" s="244" t="s">
        <v>1292</v>
      </c>
    </row>
    <row r="2" spans="1:6" s="99" customFormat="1" ht="25.5" customHeight="1">
      <c r="A2" s="1087" t="s">
        <v>356</v>
      </c>
      <c r="B2" s="1088"/>
      <c r="C2" s="1089" t="s">
        <v>1263</v>
      </c>
      <c r="D2" s="1090"/>
      <c r="E2" s="1091"/>
      <c r="F2" s="247" t="s">
        <v>52</v>
      </c>
    </row>
    <row r="3" spans="1:6" s="99" customFormat="1" ht="16.5" thickBot="1">
      <c r="A3" s="191" t="s">
        <v>355</v>
      </c>
      <c r="B3" s="192"/>
      <c r="C3" s="1092" t="s">
        <v>1293</v>
      </c>
      <c r="D3" s="1093"/>
      <c r="E3" s="1093"/>
      <c r="F3" s="248" t="s">
        <v>38</v>
      </c>
    </row>
    <row r="4" spans="1:6" s="100" customFormat="1" ht="15.75" customHeight="1" thickBot="1">
      <c r="A4" s="193"/>
      <c r="B4" s="193"/>
      <c r="C4" s="193"/>
      <c r="D4" s="193"/>
      <c r="E4" s="193"/>
      <c r="F4" s="194" t="s">
        <v>40</v>
      </c>
    </row>
    <row r="5" spans="1:6" ht="13.5" thickBot="1">
      <c r="A5" s="1094" t="s">
        <v>357</v>
      </c>
      <c r="B5" s="1095"/>
      <c r="C5" s="1098" t="s">
        <v>41</v>
      </c>
      <c r="D5" s="465" t="s">
        <v>505</v>
      </c>
      <c r="E5" s="465" t="s">
        <v>506</v>
      </c>
      <c r="F5" s="1085" t="s">
        <v>413</v>
      </c>
    </row>
    <row r="6" spans="1:6" ht="13.5" thickBot="1">
      <c r="A6" s="1096"/>
      <c r="B6" s="1097"/>
      <c r="C6" s="1099"/>
      <c r="D6" s="1100" t="s">
        <v>516</v>
      </c>
      <c r="E6" s="1101"/>
      <c r="F6" s="1086"/>
    </row>
    <row r="7" spans="1:6" s="84" customFormat="1" ht="12.75" customHeight="1" thickBot="1">
      <c r="A7" s="182">
        <v>1</v>
      </c>
      <c r="B7" s="183">
        <v>2</v>
      </c>
      <c r="C7" s="183">
        <v>3</v>
      </c>
      <c r="D7" s="466">
        <v>4</v>
      </c>
      <c r="E7" s="466">
        <v>5</v>
      </c>
      <c r="F7" s="184">
        <v>6</v>
      </c>
    </row>
    <row r="8" spans="1:6" s="84" customFormat="1" ht="15.75" customHeight="1" thickBot="1">
      <c r="A8" s="195"/>
      <c r="B8" s="196"/>
      <c r="C8" s="196" t="s">
        <v>42</v>
      </c>
      <c r="D8" s="196"/>
      <c r="E8" s="196"/>
      <c r="F8" s="197"/>
    </row>
    <row r="9" spans="1:6" s="101" customFormat="1" ht="12" customHeight="1" thickBot="1">
      <c r="A9" s="182" t="s">
        <v>3</v>
      </c>
      <c r="B9" s="198"/>
      <c r="C9" s="199" t="s">
        <v>374</v>
      </c>
      <c r="D9" s="121">
        <f>SUM(D10:D17)</f>
        <v>0</v>
      </c>
      <c r="E9" s="121">
        <f>SUM(E10:E17)</f>
        <v>0</v>
      </c>
      <c r="F9" s="121">
        <f>SUM(F10:F17)</f>
        <v>0</v>
      </c>
    </row>
    <row r="10" spans="1:6" s="101" customFormat="1" ht="12" customHeight="1">
      <c r="A10" s="203"/>
      <c r="B10" s="201" t="s">
        <v>94</v>
      </c>
      <c r="C10" s="15" t="s">
        <v>203</v>
      </c>
      <c r="D10" s="266"/>
      <c r="E10" s="266"/>
      <c r="F10" s="266"/>
    </row>
    <row r="11" spans="1:6" s="101" customFormat="1" ht="12" customHeight="1">
      <c r="A11" s="200"/>
      <c r="B11" s="201" t="s">
        <v>95</v>
      </c>
      <c r="C11" s="9" t="s">
        <v>204</v>
      </c>
      <c r="D11" s="261"/>
      <c r="E11" s="261"/>
      <c r="F11" s="261"/>
    </row>
    <row r="12" spans="1:6" s="101" customFormat="1" ht="12" customHeight="1">
      <c r="A12" s="200"/>
      <c r="B12" s="201" t="s">
        <v>96</v>
      </c>
      <c r="C12" s="9" t="s">
        <v>205</v>
      </c>
      <c r="D12" s="261"/>
      <c r="E12" s="261"/>
      <c r="F12" s="261"/>
    </row>
    <row r="13" spans="1:6" s="101" customFormat="1" ht="12" customHeight="1">
      <c r="A13" s="200"/>
      <c r="B13" s="201" t="s">
        <v>97</v>
      </c>
      <c r="C13" s="9" t="s">
        <v>206</v>
      </c>
      <c r="D13" s="261"/>
      <c r="E13" s="261"/>
      <c r="F13" s="261"/>
    </row>
    <row r="14" spans="1:6" s="101" customFormat="1" ht="12" customHeight="1">
      <c r="A14" s="200"/>
      <c r="B14" s="201" t="s">
        <v>153</v>
      </c>
      <c r="C14" s="8" t="s">
        <v>207</v>
      </c>
      <c r="D14" s="261"/>
      <c r="E14" s="261"/>
      <c r="F14" s="261"/>
    </row>
    <row r="15" spans="1:6" s="101" customFormat="1" ht="12" customHeight="1">
      <c r="A15" s="205"/>
      <c r="B15" s="201" t="s">
        <v>98</v>
      </c>
      <c r="C15" s="9" t="s">
        <v>208</v>
      </c>
      <c r="D15" s="267"/>
      <c r="E15" s="267"/>
      <c r="F15" s="267"/>
    </row>
    <row r="16" spans="1:6" s="102" customFormat="1" ht="12" customHeight="1">
      <c r="A16" s="200"/>
      <c r="B16" s="201" t="s">
        <v>99</v>
      </c>
      <c r="C16" s="9" t="s">
        <v>375</v>
      </c>
      <c r="D16" s="261"/>
      <c r="E16" s="261"/>
      <c r="F16" s="261"/>
    </row>
    <row r="17" spans="1:6" s="102" customFormat="1" ht="12" customHeight="1" thickBot="1">
      <c r="A17" s="206"/>
      <c r="B17" s="207" t="s">
        <v>108</v>
      </c>
      <c r="C17" s="8" t="s">
        <v>352</v>
      </c>
      <c r="D17" s="164"/>
      <c r="E17" s="164"/>
      <c r="F17" s="164"/>
    </row>
    <row r="18" spans="1:6" s="101" customFormat="1" ht="12" customHeight="1" thickBot="1">
      <c r="A18" s="182" t="s">
        <v>4</v>
      </c>
      <c r="B18" s="198"/>
      <c r="C18" s="199" t="s">
        <v>376</v>
      </c>
      <c r="D18" s="121">
        <f>SUM(D19:D22)</f>
        <v>0</v>
      </c>
      <c r="E18" s="121">
        <f>SUM(E19:E22)</f>
        <v>0</v>
      </c>
      <c r="F18" s="121">
        <f>SUM(F19:F22)</f>
        <v>0</v>
      </c>
    </row>
    <row r="19" spans="1:6" s="102" customFormat="1" ht="12" customHeight="1">
      <c r="A19" s="200"/>
      <c r="B19" s="201" t="s">
        <v>100</v>
      </c>
      <c r="C19" s="11" t="s">
        <v>114</v>
      </c>
      <c r="D19" s="261"/>
      <c r="E19" s="261"/>
      <c r="F19" s="261"/>
    </row>
    <row r="20" spans="1:6" s="102" customFormat="1" ht="12" customHeight="1">
      <c r="A20" s="200"/>
      <c r="B20" s="201" t="s">
        <v>101</v>
      </c>
      <c r="C20" s="9" t="s">
        <v>115</v>
      </c>
      <c r="D20" s="261"/>
      <c r="E20" s="261"/>
      <c r="F20" s="261"/>
    </row>
    <row r="21" spans="1:6" s="102" customFormat="1" ht="12" customHeight="1">
      <c r="A21" s="200"/>
      <c r="B21" s="201" t="s">
        <v>102</v>
      </c>
      <c r="C21" s="9" t="s">
        <v>377</v>
      </c>
      <c r="D21" s="261"/>
      <c r="E21" s="261"/>
      <c r="F21" s="261"/>
    </row>
    <row r="22" spans="1:6" s="102" customFormat="1" ht="12" customHeight="1" thickBot="1">
      <c r="A22" s="200"/>
      <c r="B22" s="201" t="s">
        <v>103</v>
      </c>
      <c r="C22" s="9" t="s">
        <v>116</v>
      </c>
      <c r="D22" s="261"/>
      <c r="E22" s="261"/>
      <c r="F22" s="261"/>
    </row>
    <row r="23" spans="1:6" s="102" customFormat="1" ht="12" customHeight="1" thickBot="1">
      <c r="A23" s="186" t="s">
        <v>5</v>
      </c>
      <c r="B23" s="110"/>
      <c r="C23" s="110" t="s">
        <v>378</v>
      </c>
      <c r="D23" s="156"/>
      <c r="E23" s="156"/>
      <c r="F23" s="156"/>
    </row>
    <row r="24" spans="1:6" s="101" customFormat="1" ht="12" customHeight="1" thickBot="1">
      <c r="A24" s="186" t="s">
        <v>6</v>
      </c>
      <c r="B24" s="198"/>
      <c r="C24" s="110" t="s">
        <v>379</v>
      </c>
      <c r="D24" s="156"/>
      <c r="E24" s="156"/>
      <c r="F24" s="156"/>
    </row>
    <row r="25" spans="1:6" s="101" customFormat="1" ht="12" customHeight="1" thickBot="1">
      <c r="A25" s="182" t="s">
        <v>7</v>
      </c>
      <c r="B25" s="161"/>
      <c r="C25" s="110" t="s">
        <v>380</v>
      </c>
      <c r="D25" s="262">
        <f>+D26+D27</f>
        <v>0</v>
      </c>
      <c r="E25" s="262">
        <f>+E26+E27</f>
        <v>0</v>
      </c>
      <c r="F25" s="262">
        <f>+F26+F27</f>
        <v>0</v>
      </c>
    </row>
    <row r="26" spans="1:6" s="101" customFormat="1" ht="12" customHeight="1">
      <c r="A26" s="203"/>
      <c r="B26" s="157" t="s">
        <v>78</v>
      </c>
      <c r="C26" s="134" t="s">
        <v>70</v>
      </c>
      <c r="D26" s="257"/>
      <c r="E26" s="257"/>
      <c r="F26" s="257"/>
    </row>
    <row r="27" spans="1:6" s="101" customFormat="1" ht="12" customHeight="1" thickBot="1">
      <c r="A27" s="209"/>
      <c r="B27" s="159" t="s">
        <v>79</v>
      </c>
      <c r="C27" s="136" t="s">
        <v>381</v>
      </c>
      <c r="D27" s="258"/>
      <c r="E27" s="258"/>
      <c r="F27" s="258"/>
    </row>
    <row r="28" spans="1:6" s="102" customFormat="1" ht="12" customHeight="1" thickBot="1">
      <c r="A28" s="217" t="s">
        <v>8</v>
      </c>
      <c r="B28" s="218"/>
      <c r="C28" s="110" t="s">
        <v>382</v>
      </c>
      <c r="D28" s="156"/>
      <c r="E28" s="156"/>
      <c r="F28" s="156"/>
    </row>
    <row r="29" spans="1:6" s="102" customFormat="1" ht="12" customHeight="1" thickBot="1">
      <c r="A29" s="217" t="s">
        <v>9</v>
      </c>
      <c r="B29" s="931"/>
      <c r="C29" s="932" t="s">
        <v>1194</v>
      </c>
      <c r="D29" s="265"/>
      <c r="E29" s="265"/>
      <c r="F29" s="265"/>
    </row>
    <row r="30" spans="1:6" s="102" customFormat="1" ht="15" customHeight="1" thickBot="1">
      <c r="A30" s="217" t="s">
        <v>10</v>
      </c>
      <c r="B30" s="222"/>
      <c r="C30" s="223" t="s">
        <v>383</v>
      </c>
      <c r="D30" s="262">
        <f>SUM(D9,D18,D23,D24,D25,D28,D29)</f>
        <v>0</v>
      </c>
      <c r="E30" s="262">
        <f>SUM(E9,E18,E23,E24,E25,E28,E29)</f>
        <v>0</v>
      </c>
      <c r="F30" s="262">
        <f>SUM(F9,F18,F23,F24,F25,F28,F29)</f>
        <v>0</v>
      </c>
    </row>
    <row r="31" spans="1:6" s="102" customFormat="1" ht="15" customHeight="1">
      <c r="A31" s="225"/>
      <c r="B31" s="225"/>
      <c r="C31" s="226"/>
      <c r="D31" s="226"/>
      <c r="E31" s="226"/>
      <c r="F31" s="227"/>
    </row>
    <row r="32" spans="1:6" ht="13.5" thickBot="1">
      <c r="A32" s="228"/>
      <c r="B32" s="229"/>
      <c r="C32" s="229"/>
      <c r="D32" s="229"/>
      <c r="E32" s="229"/>
      <c r="F32" s="229"/>
    </row>
    <row r="33" spans="1:6" s="84" customFormat="1" ht="16.5" customHeight="1" thickBot="1">
      <c r="A33" s="230"/>
      <c r="B33" s="231"/>
      <c r="C33" s="232" t="s">
        <v>48</v>
      </c>
      <c r="D33" s="232"/>
      <c r="E33" s="232"/>
      <c r="F33" s="233"/>
    </row>
    <row r="34" spans="1:6" s="103" customFormat="1" ht="12" customHeight="1" thickBot="1">
      <c r="A34" s="186" t="s">
        <v>3</v>
      </c>
      <c r="B34" s="34"/>
      <c r="C34" s="46" t="s">
        <v>274</v>
      </c>
      <c r="D34" s="121">
        <f>SUM(D35:D39)</f>
        <v>0</v>
      </c>
      <c r="E34" s="121">
        <f>SUM(E35:E39)</f>
        <v>0</v>
      </c>
      <c r="F34" s="121">
        <f>SUM(F35:F39)</f>
        <v>555</v>
      </c>
    </row>
    <row r="35" spans="1:6" ht="12" customHeight="1">
      <c r="A35" s="234"/>
      <c r="B35" s="155" t="s">
        <v>94</v>
      </c>
      <c r="C35" s="11" t="s">
        <v>34</v>
      </c>
      <c r="D35" s="128"/>
      <c r="E35" s="128"/>
      <c r="F35" s="128"/>
    </row>
    <row r="36" spans="1:6" ht="12" customHeight="1">
      <c r="A36" s="235"/>
      <c r="B36" s="150" t="s">
        <v>95</v>
      </c>
      <c r="C36" s="9" t="s">
        <v>275</v>
      </c>
      <c r="D36" s="261"/>
      <c r="E36" s="261"/>
      <c r="F36" s="261"/>
    </row>
    <row r="37" spans="1:6" ht="12" customHeight="1">
      <c r="A37" s="235"/>
      <c r="B37" s="150" t="s">
        <v>96</v>
      </c>
      <c r="C37" s="9" t="s">
        <v>142</v>
      </c>
      <c r="D37" s="261"/>
      <c r="E37" s="261"/>
      <c r="F37" s="261"/>
    </row>
    <row r="38" spans="1:6" ht="12" customHeight="1">
      <c r="A38" s="235"/>
      <c r="B38" s="150" t="s">
        <v>97</v>
      </c>
      <c r="C38" s="9" t="s">
        <v>1295</v>
      </c>
      <c r="D38" s="261"/>
      <c r="E38" s="261"/>
      <c r="F38" s="261">
        <v>360</v>
      </c>
    </row>
    <row r="39" spans="1:6" ht="12" customHeight="1" thickBot="1">
      <c r="A39" s="235"/>
      <c r="B39" s="150" t="s">
        <v>107</v>
      </c>
      <c r="C39" s="9" t="s">
        <v>1294</v>
      </c>
      <c r="D39" s="261"/>
      <c r="E39" s="261"/>
      <c r="F39" s="261">
        <v>195</v>
      </c>
    </row>
    <row r="40" spans="1:6" ht="12" customHeight="1" thickBot="1">
      <c r="A40" s="186" t="s">
        <v>4</v>
      </c>
      <c r="B40" s="34"/>
      <c r="C40" s="46" t="s">
        <v>384</v>
      </c>
      <c r="D40" s="121">
        <f>SUM(D41:D44)</f>
        <v>0</v>
      </c>
      <c r="E40" s="121">
        <f>SUM(E41:E44)</f>
        <v>0</v>
      </c>
      <c r="F40" s="121">
        <f>SUM(F41:F44)</f>
        <v>0</v>
      </c>
    </row>
    <row r="41" spans="1:6" s="103" customFormat="1" ht="12" customHeight="1">
      <c r="A41" s="234"/>
      <c r="B41" s="155" t="s">
        <v>100</v>
      </c>
      <c r="C41" s="11" t="s">
        <v>280</v>
      </c>
      <c r="D41" s="128"/>
      <c r="E41" s="128"/>
      <c r="F41" s="128"/>
    </row>
    <row r="42" spans="1:6" ht="12" customHeight="1">
      <c r="A42" s="235"/>
      <c r="B42" s="150" t="s">
        <v>101</v>
      </c>
      <c r="C42" s="9" t="s">
        <v>281</v>
      </c>
      <c r="D42" s="261"/>
      <c r="E42" s="261"/>
      <c r="F42" s="261"/>
    </row>
    <row r="43" spans="1:6" ht="12" customHeight="1">
      <c r="A43" s="235"/>
      <c r="B43" s="150" t="s">
        <v>102</v>
      </c>
      <c r="C43" s="9" t="s">
        <v>288</v>
      </c>
      <c r="D43" s="261"/>
      <c r="E43" s="261"/>
      <c r="F43" s="261"/>
    </row>
    <row r="44" spans="1:6" ht="12" customHeight="1" thickBot="1">
      <c r="A44" s="235"/>
      <c r="B44" s="150" t="s">
        <v>103</v>
      </c>
      <c r="C44" s="9" t="s">
        <v>49</v>
      </c>
      <c r="D44" s="261"/>
      <c r="E44" s="261"/>
      <c r="F44" s="261"/>
    </row>
    <row r="45" spans="1:6" ht="12" customHeight="1" thickBot="1">
      <c r="A45" s="186" t="s">
        <v>5</v>
      </c>
      <c r="B45" s="34"/>
      <c r="C45" s="46" t="s">
        <v>386</v>
      </c>
      <c r="D45" s="156"/>
      <c r="E45" s="156"/>
      <c r="F45" s="156"/>
    </row>
    <row r="46" spans="1:6" ht="12" customHeight="1" thickBot="1">
      <c r="A46" s="186" t="s">
        <v>6</v>
      </c>
      <c r="B46" s="34"/>
      <c r="C46" s="46" t="s">
        <v>1193</v>
      </c>
      <c r="D46" s="156"/>
      <c r="E46" s="156"/>
      <c r="F46" s="156"/>
    </row>
    <row r="47" spans="1:6" ht="15" customHeight="1" thickBot="1">
      <c r="A47" s="186" t="s">
        <v>7</v>
      </c>
      <c r="B47" s="211"/>
      <c r="C47" s="237" t="s">
        <v>387</v>
      </c>
      <c r="D47" s="121">
        <f>+D34+D40+D45+D46</f>
        <v>0</v>
      </c>
      <c r="E47" s="121">
        <f>+E34+E40+E45+E46</f>
        <v>0</v>
      </c>
      <c r="F47" s="121">
        <f>+F34+F40+F45+F46</f>
        <v>555</v>
      </c>
    </row>
    <row r="48" spans="1:6" ht="13.5" thickBot="1">
      <c r="A48" s="238"/>
      <c r="B48" s="239"/>
      <c r="C48" s="239"/>
      <c r="D48" s="239"/>
      <c r="E48" s="239"/>
      <c r="F48" s="239"/>
    </row>
    <row r="49" spans="1:6" ht="15" customHeight="1" thickBot="1">
      <c r="A49" s="240" t="s">
        <v>372</v>
      </c>
      <c r="B49" s="241"/>
      <c r="C49" s="242"/>
      <c r="D49" s="106"/>
      <c r="E49" s="106"/>
      <c r="F49" s="106"/>
    </row>
    <row r="50" spans="1:6" ht="14.25" customHeight="1" thickBot="1">
      <c r="A50" s="240" t="s">
        <v>373</v>
      </c>
      <c r="B50" s="241"/>
      <c r="C50" s="242"/>
      <c r="D50" s="106"/>
      <c r="E50" s="106"/>
      <c r="F50" s="106"/>
    </row>
  </sheetData>
  <sheetProtection formatCells="0"/>
  <mergeCells count="7">
    <mergeCell ref="A2:B2"/>
    <mergeCell ref="C2:E2"/>
    <mergeCell ref="C3:E3"/>
    <mergeCell ref="A5:B6"/>
    <mergeCell ref="C5:C6"/>
    <mergeCell ref="F5:F6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C39" sqref="C39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5.00390625" style="5" customWidth="1"/>
    <col min="4" max="6" width="13.375" style="5" customWidth="1"/>
    <col min="7" max="16384" width="9.375" style="5" customWidth="1"/>
  </cols>
  <sheetData>
    <row r="1" spans="1:6" s="3" customFormat="1" ht="21" customHeight="1" thickBot="1">
      <c r="A1" s="187"/>
      <c r="B1" s="188"/>
      <c r="C1" s="246"/>
      <c r="D1" s="246"/>
      <c r="E1" s="246"/>
      <c r="F1" s="244" t="s">
        <v>1296</v>
      </c>
    </row>
    <row r="2" spans="1:6" s="99" customFormat="1" ht="25.5" customHeight="1">
      <c r="A2" s="1087" t="s">
        <v>356</v>
      </c>
      <c r="B2" s="1088"/>
      <c r="C2" s="1089" t="s">
        <v>1263</v>
      </c>
      <c r="D2" s="1090"/>
      <c r="E2" s="1091"/>
      <c r="F2" s="247" t="s">
        <v>52</v>
      </c>
    </row>
    <row r="3" spans="1:6" s="99" customFormat="1" ht="16.5" thickBot="1">
      <c r="A3" s="191" t="s">
        <v>355</v>
      </c>
      <c r="B3" s="192"/>
      <c r="C3" s="1092" t="s">
        <v>1299</v>
      </c>
      <c r="D3" s="1093"/>
      <c r="E3" s="1093"/>
      <c r="F3" s="248" t="s">
        <v>38</v>
      </c>
    </row>
    <row r="4" spans="1:6" s="100" customFormat="1" ht="15.75" customHeight="1" thickBot="1">
      <c r="A4" s="193"/>
      <c r="B4" s="193"/>
      <c r="C4" s="193"/>
      <c r="D4" s="193"/>
      <c r="E4" s="193"/>
      <c r="F4" s="194" t="s">
        <v>40</v>
      </c>
    </row>
    <row r="5" spans="1:6" ht="13.5" thickBot="1">
      <c r="A5" s="1094" t="s">
        <v>357</v>
      </c>
      <c r="B5" s="1095"/>
      <c r="C5" s="1098" t="s">
        <v>41</v>
      </c>
      <c r="D5" s="465" t="s">
        <v>505</v>
      </c>
      <c r="E5" s="465" t="s">
        <v>506</v>
      </c>
      <c r="F5" s="1085" t="s">
        <v>413</v>
      </c>
    </row>
    <row r="6" spans="1:6" ht="13.5" thickBot="1">
      <c r="A6" s="1096"/>
      <c r="B6" s="1097"/>
      <c r="C6" s="1099"/>
      <c r="D6" s="1100" t="s">
        <v>516</v>
      </c>
      <c r="E6" s="1101"/>
      <c r="F6" s="1086"/>
    </row>
    <row r="7" spans="1:6" s="84" customFormat="1" ht="12.75" customHeight="1" thickBot="1">
      <c r="A7" s="182">
        <v>1</v>
      </c>
      <c r="B7" s="183">
        <v>2</v>
      </c>
      <c r="C7" s="183">
        <v>3</v>
      </c>
      <c r="D7" s="466">
        <v>4</v>
      </c>
      <c r="E7" s="466">
        <v>5</v>
      </c>
      <c r="F7" s="184">
        <v>6</v>
      </c>
    </row>
    <row r="8" spans="1:6" s="84" customFormat="1" ht="15.75" customHeight="1" thickBot="1">
      <c r="A8" s="195"/>
      <c r="B8" s="196"/>
      <c r="C8" s="196" t="s">
        <v>42</v>
      </c>
      <c r="D8" s="196"/>
      <c r="E8" s="196"/>
      <c r="F8" s="197"/>
    </row>
    <row r="9" spans="1:6" s="101" customFormat="1" ht="12" customHeight="1" thickBot="1">
      <c r="A9" s="182" t="s">
        <v>3</v>
      </c>
      <c r="B9" s="198"/>
      <c r="C9" s="199" t="s">
        <v>374</v>
      </c>
      <c r="D9" s="121">
        <f>SUM(D10:D17)</f>
        <v>0</v>
      </c>
      <c r="E9" s="121">
        <f>SUM(E10:E17)</f>
        <v>0</v>
      </c>
      <c r="F9" s="121">
        <f>SUM(F10:F17)</f>
        <v>0</v>
      </c>
    </row>
    <row r="10" spans="1:6" s="101" customFormat="1" ht="12" customHeight="1">
      <c r="A10" s="203"/>
      <c r="B10" s="201" t="s">
        <v>94</v>
      </c>
      <c r="C10" s="15" t="s">
        <v>203</v>
      </c>
      <c r="D10" s="266"/>
      <c r="E10" s="266"/>
      <c r="F10" s="266"/>
    </row>
    <row r="11" spans="1:6" s="101" customFormat="1" ht="12" customHeight="1">
      <c r="A11" s="200"/>
      <c r="B11" s="201" t="s">
        <v>95</v>
      </c>
      <c r="C11" s="9" t="s">
        <v>204</v>
      </c>
      <c r="D11" s="261"/>
      <c r="E11" s="261"/>
      <c r="F11" s="261"/>
    </row>
    <row r="12" spans="1:6" s="101" customFormat="1" ht="12" customHeight="1">
      <c r="A12" s="200"/>
      <c r="B12" s="201" t="s">
        <v>96</v>
      </c>
      <c r="C12" s="9" t="s">
        <v>205</v>
      </c>
      <c r="D12" s="261"/>
      <c r="E12" s="261"/>
      <c r="F12" s="261"/>
    </row>
    <row r="13" spans="1:6" s="101" customFormat="1" ht="12" customHeight="1">
      <c r="A13" s="200"/>
      <c r="B13" s="201" t="s">
        <v>97</v>
      </c>
      <c r="C13" s="9" t="s">
        <v>206</v>
      </c>
      <c r="D13" s="261"/>
      <c r="E13" s="261"/>
      <c r="F13" s="261"/>
    </row>
    <row r="14" spans="1:6" s="101" customFormat="1" ht="12" customHeight="1">
      <c r="A14" s="200"/>
      <c r="B14" s="201" t="s">
        <v>153</v>
      </c>
      <c r="C14" s="8" t="s">
        <v>207</v>
      </c>
      <c r="D14" s="261"/>
      <c r="E14" s="261"/>
      <c r="F14" s="261"/>
    </row>
    <row r="15" spans="1:6" s="101" customFormat="1" ht="12" customHeight="1">
      <c r="A15" s="205"/>
      <c r="B15" s="201" t="s">
        <v>98</v>
      </c>
      <c r="C15" s="9" t="s">
        <v>208</v>
      </c>
      <c r="D15" s="267"/>
      <c r="E15" s="267"/>
      <c r="F15" s="267"/>
    </row>
    <row r="16" spans="1:6" s="102" customFormat="1" ht="12" customHeight="1">
      <c r="A16" s="200"/>
      <c r="B16" s="201" t="s">
        <v>99</v>
      </c>
      <c r="C16" s="9" t="s">
        <v>375</v>
      </c>
      <c r="D16" s="261"/>
      <c r="E16" s="261"/>
      <c r="F16" s="261"/>
    </row>
    <row r="17" spans="1:6" s="102" customFormat="1" ht="12" customHeight="1" thickBot="1">
      <c r="A17" s="206"/>
      <c r="B17" s="207" t="s">
        <v>108</v>
      </c>
      <c r="C17" s="8" t="s">
        <v>352</v>
      </c>
      <c r="D17" s="164"/>
      <c r="E17" s="164"/>
      <c r="F17" s="164"/>
    </row>
    <row r="18" spans="1:6" s="101" customFormat="1" ht="12" customHeight="1" thickBot="1">
      <c r="A18" s="182" t="s">
        <v>4</v>
      </c>
      <c r="B18" s="198"/>
      <c r="C18" s="199" t="s">
        <v>376</v>
      </c>
      <c r="D18" s="121">
        <f>SUM(D19:D22)</f>
        <v>0</v>
      </c>
      <c r="E18" s="121">
        <f>SUM(E19:E22)</f>
        <v>0</v>
      </c>
      <c r="F18" s="121">
        <f>SUM(F19:F22)</f>
        <v>0</v>
      </c>
    </row>
    <row r="19" spans="1:6" s="102" customFormat="1" ht="12" customHeight="1">
      <c r="A19" s="200"/>
      <c r="B19" s="201" t="s">
        <v>100</v>
      </c>
      <c r="C19" s="11" t="s">
        <v>114</v>
      </c>
      <c r="D19" s="261"/>
      <c r="E19" s="261"/>
      <c r="F19" s="261"/>
    </row>
    <row r="20" spans="1:6" s="102" customFormat="1" ht="12" customHeight="1">
      <c r="A20" s="200"/>
      <c r="B20" s="201" t="s">
        <v>101</v>
      </c>
      <c r="C20" s="9" t="s">
        <v>115</v>
      </c>
      <c r="D20" s="261"/>
      <c r="E20" s="261"/>
      <c r="F20" s="261"/>
    </row>
    <row r="21" spans="1:6" s="102" customFormat="1" ht="12" customHeight="1">
      <c r="A21" s="200"/>
      <c r="B21" s="201" t="s">
        <v>102</v>
      </c>
      <c r="C21" s="9" t="s">
        <v>377</v>
      </c>
      <c r="D21" s="261"/>
      <c r="E21" s="261"/>
      <c r="F21" s="261"/>
    </row>
    <row r="22" spans="1:6" s="102" customFormat="1" ht="12" customHeight="1" thickBot="1">
      <c r="A22" s="200"/>
      <c r="B22" s="201" t="s">
        <v>103</v>
      </c>
      <c r="C22" s="9" t="s">
        <v>116</v>
      </c>
      <c r="D22" s="261"/>
      <c r="E22" s="261"/>
      <c r="F22" s="261"/>
    </row>
    <row r="23" spans="1:6" s="102" customFormat="1" ht="12" customHeight="1" thickBot="1">
      <c r="A23" s="186" t="s">
        <v>5</v>
      </c>
      <c r="B23" s="110"/>
      <c r="C23" s="110" t="s">
        <v>378</v>
      </c>
      <c r="D23" s="156"/>
      <c r="E23" s="156"/>
      <c r="F23" s="156"/>
    </row>
    <row r="24" spans="1:6" s="101" customFormat="1" ht="12" customHeight="1" thickBot="1">
      <c r="A24" s="186" t="s">
        <v>6</v>
      </c>
      <c r="B24" s="198"/>
      <c r="C24" s="110" t="s">
        <v>379</v>
      </c>
      <c r="D24" s="156"/>
      <c r="E24" s="156"/>
      <c r="F24" s="156"/>
    </row>
    <row r="25" spans="1:6" s="101" customFormat="1" ht="12" customHeight="1" thickBot="1">
      <c r="A25" s="182" t="s">
        <v>7</v>
      </c>
      <c r="B25" s="161"/>
      <c r="C25" s="110" t="s">
        <v>380</v>
      </c>
      <c r="D25" s="262">
        <f>+D26+D27</f>
        <v>0</v>
      </c>
      <c r="E25" s="262">
        <f>+E26+E27</f>
        <v>0</v>
      </c>
      <c r="F25" s="262">
        <f>+F26+F27</f>
        <v>0</v>
      </c>
    </row>
    <row r="26" spans="1:6" s="101" customFormat="1" ht="12" customHeight="1">
      <c r="A26" s="203"/>
      <c r="B26" s="157" t="s">
        <v>78</v>
      </c>
      <c r="C26" s="134" t="s">
        <v>70</v>
      </c>
      <c r="D26" s="257"/>
      <c r="E26" s="257"/>
      <c r="F26" s="257"/>
    </row>
    <row r="27" spans="1:6" s="101" customFormat="1" ht="12" customHeight="1" thickBot="1">
      <c r="A27" s="209"/>
      <c r="B27" s="159" t="s">
        <v>79</v>
      </c>
      <c r="C27" s="136" t="s">
        <v>381</v>
      </c>
      <c r="D27" s="258"/>
      <c r="E27" s="258"/>
      <c r="F27" s="258"/>
    </row>
    <row r="28" spans="1:6" s="102" customFormat="1" ht="12" customHeight="1" thickBot="1">
      <c r="A28" s="217" t="s">
        <v>8</v>
      </c>
      <c r="B28" s="218"/>
      <c r="C28" s="110" t="s">
        <v>382</v>
      </c>
      <c r="D28" s="156"/>
      <c r="E28" s="156"/>
      <c r="F28" s="156"/>
    </row>
    <row r="29" spans="1:6" s="102" customFormat="1" ht="12" customHeight="1" thickBot="1">
      <c r="A29" s="217" t="s">
        <v>9</v>
      </c>
      <c r="B29" s="931"/>
      <c r="C29" s="932" t="s">
        <v>1194</v>
      </c>
      <c r="D29" s="265"/>
      <c r="E29" s="265"/>
      <c r="F29" s="265"/>
    </row>
    <row r="30" spans="1:6" s="102" customFormat="1" ht="15" customHeight="1" thickBot="1">
      <c r="A30" s="217" t="s">
        <v>10</v>
      </c>
      <c r="B30" s="222"/>
      <c r="C30" s="223" t="s">
        <v>383</v>
      </c>
      <c r="D30" s="262">
        <f>SUM(D9,D18,D23,D24,D25,D28,D29)</f>
        <v>0</v>
      </c>
      <c r="E30" s="262">
        <f>SUM(E9,E18,E23,E24,E25,E28,E29)</f>
        <v>0</v>
      </c>
      <c r="F30" s="262">
        <f>SUM(F9,F18,F23,F24,F25,F28,F29)</f>
        <v>0</v>
      </c>
    </row>
    <row r="31" spans="1:6" s="102" customFormat="1" ht="15" customHeight="1">
      <c r="A31" s="225"/>
      <c r="B31" s="225"/>
      <c r="C31" s="226"/>
      <c r="D31" s="226"/>
      <c r="E31" s="226"/>
      <c r="F31" s="227"/>
    </row>
    <row r="32" spans="1:6" ht="13.5" thickBot="1">
      <c r="A32" s="228"/>
      <c r="B32" s="229"/>
      <c r="C32" s="229"/>
      <c r="D32" s="229"/>
      <c r="E32" s="229"/>
      <c r="F32" s="229"/>
    </row>
    <row r="33" spans="1:6" s="84" customFormat="1" ht="16.5" customHeight="1" thickBot="1">
      <c r="A33" s="230"/>
      <c r="B33" s="231"/>
      <c r="C33" s="232" t="s">
        <v>48</v>
      </c>
      <c r="D33" s="232"/>
      <c r="E33" s="232"/>
      <c r="F33" s="233"/>
    </row>
    <row r="34" spans="1:6" s="103" customFormat="1" ht="12" customHeight="1" thickBot="1">
      <c r="A34" s="186" t="s">
        <v>3</v>
      </c>
      <c r="B34" s="34"/>
      <c r="C34" s="46" t="s">
        <v>274</v>
      </c>
      <c r="D34" s="121">
        <f>SUM(D35:D39)</f>
        <v>0</v>
      </c>
      <c r="E34" s="121">
        <f>SUM(E35:E39)</f>
        <v>0</v>
      </c>
      <c r="F34" s="121">
        <f>SUM(F35:F39)</f>
        <v>56</v>
      </c>
    </row>
    <row r="35" spans="1:6" ht="12" customHeight="1">
      <c r="A35" s="234"/>
      <c r="B35" s="155" t="s">
        <v>94</v>
      </c>
      <c r="C35" s="11" t="s">
        <v>34</v>
      </c>
      <c r="D35" s="128"/>
      <c r="E35" s="128"/>
      <c r="F35" s="128"/>
    </row>
    <row r="36" spans="1:6" ht="12" customHeight="1">
      <c r="A36" s="235"/>
      <c r="B36" s="150" t="s">
        <v>95</v>
      </c>
      <c r="C36" s="9" t="s">
        <v>275</v>
      </c>
      <c r="D36" s="261"/>
      <c r="E36" s="261"/>
      <c r="F36" s="261"/>
    </row>
    <row r="37" spans="1:6" ht="12" customHeight="1">
      <c r="A37" s="235"/>
      <c r="B37" s="150" t="s">
        <v>96</v>
      </c>
      <c r="C37" s="9" t="s">
        <v>142</v>
      </c>
      <c r="D37" s="261"/>
      <c r="E37" s="261"/>
      <c r="F37" s="261"/>
    </row>
    <row r="38" spans="1:6" ht="12" customHeight="1">
      <c r="A38" s="235"/>
      <c r="B38" s="150" t="s">
        <v>97</v>
      </c>
      <c r="C38" s="9" t="s">
        <v>1300</v>
      </c>
      <c r="D38" s="261"/>
      <c r="E38" s="261"/>
      <c r="F38" s="261"/>
    </row>
    <row r="39" spans="1:6" ht="12" customHeight="1" thickBot="1">
      <c r="A39" s="235"/>
      <c r="B39" s="150" t="s">
        <v>107</v>
      </c>
      <c r="C39" s="9" t="s">
        <v>1301</v>
      </c>
      <c r="D39" s="261"/>
      <c r="E39" s="261"/>
      <c r="F39" s="261">
        <v>56</v>
      </c>
    </row>
    <row r="40" spans="1:6" ht="12" customHeight="1" thickBot="1">
      <c r="A40" s="186" t="s">
        <v>4</v>
      </c>
      <c r="B40" s="34"/>
      <c r="C40" s="46" t="s">
        <v>384</v>
      </c>
      <c r="D40" s="121">
        <f>SUM(D41:D44)</f>
        <v>0</v>
      </c>
      <c r="E40" s="121">
        <f>SUM(E41:E44)</f>
        <v>0</v>
      </c>
      <c r="F40" s="121">
        <f>SUM(F41:F44)</f>
        <v>0</v>
      </c>
    </row>
    <row r="41" spans="1:6" s="103" customFormat="1" ht="12" customHeight="1">
      <c r="A41" s="234"/>
      <c r="B41" s="155" t="s">
        <v>100</v>
      </c>
      <c r="C41" s="11" t="s">
        <v>280</v>
      </c>
      <c r="D41" s="128"/>
      <c r="E41" s="128"/>
      <c r="F41" s="128"/>
    </row>
    <row r="42" spans="1:6" ht="12" customHeight="1">
      <c r="A42" s="235"/>
      <c r="B42" s="150" t="s">
        <v>101</v>
      </c>
      <c r="C42" s="9" t="s">
        <v>281</v>
      </c>
      <c r="D42" s="261"/>
      <c r="E42" s="261"/>
      <c r="F42" s="261"/>
    </row>
    <row r="43" spans="1:6" ht="12" customHeight="1">
      <c r="A43" s="235"/>
      <c r="B43" s="150" t="s">
        <v>102</v>
      </c>
      <c r="C43" s="9" t="s">
        <v>288</v>
      </c>
      <c r="D43" s="261"/>
      <c r="E43" s="261"/>
      <c r="F43" s="261"/>
    </row>
    <row r="44" spans="1:6" ht="12" customHeight="1" thickBot="1">
      <c r="A44" s="235"/>
      <c r="B44" s="150" t="s">
        <v>103</v>
      </c>
      <c r="C44" s="9" t="s">
        <v>49</v>
      </c>
      <c r="D44" s="261"/>
      <c r="E44" s="261"/>
      <c r="F44" s="261"/>
    </row>
    <row r="45" spans="1:6" ht="12" customHeight="1" thickBot="1">
      <c r="A45" s="186" t="s">
        <v>5</v>
      </c>
      <c r="B45" s="34"/>
      <c r="C45" s="46" t="s">
        <v>386</v>
      </c>
      <c r="D45" s="156"/>
      <c r="E45" s="156"/>
      <c r="F45" s="156"/>
    </row>
    <row r="46" spans="1:6" ht="12" customHeight="1" thickBot="1">
      <c r="A46" s="186" t="s">
        <v>6</v>
      </c>
      <c r="B46" s="34"/>
      <c r="C46" s="46" t="s">
        <v>1193</v>
      </c>
      <c r="D46" s="156"/>
      <c r="E46" s="156"/>
      <c r="F46" s="156"/>
    </row>
    <row r="47" spans="1:6" ht="15" customHeight="1" thickBot="1">
      <c r="A47" s="186" t="s">
        <v>7</v>
      </c>
      <c r="B47" s="211"/>
      <c r="C47" s="237" t="s">
        <v>387</v>
      </c>
      <c r="D47" s="121">
        <f>+D34+D40+D45+D46</f>
        <v>0</v>
      </c>
      <c r="E47" s="121">
        <f>+E34+E40+E45+E46</f>
        <v>0</v>
      </c>
      <c r="F47" s="121">
        <f>+F34+F40+F45+F46</f>
        <v>56</v>
      </c>
    </row>
    <row r="48" spans="1:6" ht="13.5" thickBot="1">
      <c r="A48" s="238"/>
      <c r="B48" s="239"/>
      <c r="C48" s="239"/>
      <c r="D48" s="239"/>
      <c r="E48" s="239"/>
      <c r="F48" s="239"/>
    </row>
    <row r="49" spans="1:6" ht="15" customHeight="1" thickBot="1">
      <c r="A49" s="240" t="s">
        <v>372</v>
      </c>
      <c r="B49" s="241"/>
      <c r="C49" s="242"/>
      <c r="D49" s="106"/>
      <c r="E49" s="106"/>
      <c r="F49" s="106"/>
    </row>
    <row r="50" spans="1:6" ht="14.25" customHeight="1" thickBot="1">
      <c r="A50" s="240" t="s">
        <v>373</v>
      </c>
      <c r="B50" s="241"/>
      <c r="C50" s="242"/>
      <c r="D50" s="106"/>
      <c r="E50" s="106"/>
      <c r="F50" s="106"/>
    </row>
  </sheetData>
  <sheetProtection formatCells="0"/>
  <mergeCells count="7">
    <mergeCell ref="A2:B2"/>
    <mergeCell ref="C2:E2"/>
    <mergeCell ref="C3:E3"/>
    <mergeCell ref="A5:B6"/>
    <mergeCell ref="C5:C6"/>
    <mergeCell ref="F5:F6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F40" sqref="F40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5.00390625" style="5" customWidth="1"/>
    <col min="4" max="6" width="13.375" style="5" customWidth="1"/>
    <col min="7" max="16384" width="9.375" style="5" customWidth="1"/>
  </cols>
  <sheetData>
    <row r="1" spans="1:6" s="3" customFormat="1" ht="21" customHeight="1" thickBot="1">
      <c r="A1" s="187"/>
      <c r="B1" s="188"/>
      <c r="C1" s="246"/>
      <c r="D1" s="246"/>
      <c r="E1" s="246"/>
      <c r="F1" s="244" t="s">
        <v>1302</v>
      </c>
    </row>
    <row r="2" spans="1:6" s="99" customFormat="1" ht="25.5" customHeight="1">
      <c r="A2" s="1087" t="s">
        <v>356</v>
      </c>
      <c r="B2" s="1088"/>
      <c r="C2" s="1089" t="s">
        <v>1263</v>
      </c>
      <c r="D2" s="1090"/>
      <c r="E2" s="1091"/>
      <c r="F2" s="247" t="s">
        <v>52</v>
      </c>
    </row>
    <row r="3" spans="1:6" s="99" customFormat="1" ht="16.5" thickBot="1">
      <c r="A3" s="191" t="s">
        <v>355</v>
      </c>
      <c r="B3" s="192"/>
      <c r="C3" s="1092" t="s">
        <v>1303</v>
      </c>
      <c r="D3" s="1093"/>
      <c r="E3" s="1093"/>
      <c r="F3" s="248" t="s">
        <v>38</v>
      </c>
    </row>
    <row r="4" spans="1:6" s="100" customFormat="1" ht="15.75" customHeight="1" thickBot="1">
      <c r="A4" s="193"/>
      <c r="B4" s="193"/>
      <c r="C4" s="193"/>
      <c r="D4" s="193"/>
      <c r="E4" s="193"/>
      <c r="F4" s="194" t="s">
        <v>40</v>
      </c>
    </row>
    <row r="5" spans="1:6" ht="13.5" thickBot="1">
      <c r="A5" s="1094" t="s">
        <v>357</v>
      </c>
      <c r="B5" s="1095"/>
      <c r="C5" s="1098" t="s">
        <v>41</v>
      </c>
      <c r="D5" s="465" t="s">
        <v>505</v>
      </c>
      <c r="E5" s="465" t="s">
        <v>506</v>
      </c>
      <c r="F5" s="1085" t="s">
        <v>413</v>
      </c>
    </row>
    <row r="6" spans="1:6" ht="13.5" thickBot="1">
      <c r="A6" s="1096"/>
      <c r="B6" s="1097"/>
      <c r="C6" s="1099"/>
      <c r="D6" s="1100" t="s">
        <v>516</v>
      </c>
      <c r="E6" s="1101"/>
      <c r="F6" s="1086"/>
    </row>
    <row r="7" spans="1:6" s="84" customFormat="1" ht="12.75" customHeight="1" thickBot="1">
      <c r="A7" s="182">
        <v>1</v>
      </c>
      <c r="B7" s="183">
        <v>2</v>
      </c>
      <c r="C7" s="183">
        <v>3</v>
      </c>
      <c r="D7" s="466">
        <v>4</v>
      </c>
      <c r="E7" s="466">
        <v>5</v>
      </c>
      <c r="F7" s="184">
        <v>6</v>
      </c>
    </row>
    <row r="8" spans="1:6" s="84" customFormat="1" ht="15.75" customHeight="1" thickBot="1">
      <c r="A8" s="195"/>
      <c r="B8" s="196"/>
      <c r="C8" s="196" t="s">
        <v>42</v>
      </c>
      <c r="D8" s="196"/>
      <c r="E8" s="196"/>
      <c r="F8" s="197"/>
    </row>
    <row r="9" spans="1:6" s="101" customFormat="1" ht="12" customHeight="1" thickBot="1">
      <c r="A9" s="182" t="s">
        <v>3</v>
      </c>
      <c r="B9" s="198"/>
      <c r="C9" s="199" t="s">
        <v>374</v>
      </c>
      <c r="D9" s="121">
        <f>SUM(D10:D17)</f>
        <v>0</v>
      </c>
      <c r="E9" s="121">
        <f>SUM(E10:E17)</f>
        <v>0</v>
      </c>
      <c r="F9" s="121">
        <f>SUM(F10:F17)</f>
        <v>0</v>
      </c>
    </row>
    <row r="10" spans="1:6" s="101" customFormat="1" ht="12" customHeight="1">
      <c r="A10" s="203"/>
      <c r="B10" s="201" t="s">
        <v>94</v>
      </c>
      <c r="C10" s="15" t="s">
        <v>203</v>
      </c>
      <c r="D10" s="266"/>
      <c r="E10" s="266"/>
      <c r="F10" s="266"/>
    </row>
    <row r="11" spans="1:6" s="101" customFormat="1" ht="12" customHeight="1">
      <c r="A11" s="200"/>
      <c r="B11" s="201" t="s">
        <v>95</v>
      </c>
      <c r="C11" s="9" t="s">
        <v>204</v>
      </c>
      <c r="D11" s="261"/>
      <c r="E11" s="261"/>
      <c r="F11" s="261"/>
    </row>
    <row r="12" spans="1:6" s="101" customFormat="1" ht="12" customHeight="1">
      <c r="A12" s="200"/>
      <c r="B12" s="201" t="s">
        <v>96</v>
      </c>
      <c r="C12" s="9" t="s">
        <v>205</v>
      </c>
      <c r="D12" s="261"/>
      <c r="E12" s="261"/>
      <c r="F12" s="261"/>
    </row>
    <row r="13" spans="1:6" s="101" customFormat="1" ht="12" customHeight="1">
      <c r="A13" s="200"/>
      <c r="B13" s="201" t="s">
        <v>97</v>
      </c>
      <c r="C13" s="9" t="s">
        <v>206</v>
      </c>
      <c r="D13" s="261"/>
      <c r="E13" s="261"/>
      <c r="F13" s="261"/>
    </row>
    <row r="14" spans="1:6" s="101" customFormat="1" ht="12" customHeight="1">
      <c r="A14" s="200"/>
      <c r="B14" s="201" t="s">
        <v>153</v>
      </c>
      <c r="C14" s="8" t="s">
        <v>207</v>
      </c>
      <c r="D14" s="261"/>
      <c r="E14" s="261"/>
      <c r="F14" s="261"/>
    </row>
    <row r="15" spans="1:6" s="101" customFormat="1" ht="12" customHeight="1">
      <c r="A15" s="205"/>
      <c r="B15" s="201" t="s">
        <v>98</v>
      </c>
      <c r="C15" s="9" t="s">
        <v>208</v>
      </c>
      <c r="D15" s="267"/>
      <c r="E15" s="267"/>
      <c r="F15" s="267"/>
    </row>
    <row r="16" spans="1:6" s="102" customFormat="1" ht="12" customHeight="1">
      <c r="A16" s="200"/>
      <c r="B16" s="201" t="s">
        <v>99</v>
      </c>
      <c r="C16" s="9" t="s">
        <v>375</v>
      </c>
      <c r="D16" s="261"/>
      <c r="E16" s="261"/>
      <c r="F16" s="261"/>
    </row>
    <row r="17" spans="1:6" s="102" customFormat="1" ht="12" customHeight="1" thickBot="1">
      <c r="A17" s="206"/>
      <c r="B17" s="207" t="s">
        <v>108</v>
      </c>
      <c r="C17" s="8" t="s">
        <v>352</v>
      </c>
      <c r="D17" s="164"/>
      <c r="E17" s="164"/>
      <c r="F17" s="164"/>
    </row>
    <row r="18" spans="1:6" s="101" customFormat="1" ht="12" customHeight="1" thickBot="1">
      <c r="A18" s="182" t="s">
        <v>4</v>
      </c>
      <c r="B18" s="198"/>
      <c r="C18" s="199" t="s">
        <v>376</v>
      </c>
      <c r="D18" s="121">
        <f>SUM(D19:D22)</f>
        <v>0</v>
      </c>
      <c r="E18" s="121">
        <f>SUM(E19:E22)</f>
        <v>0</v>
      </c>
      <c r="F18" s="121">
        <f>SUM(F19:F22)</f>
        <v>0</v>
      </c>
    </row>
    <row r="19" spans="1:6" s="102" customFormat="1" ht="12" customHeight="1">
      <c r="A19" s="200"/>
      <c r="B19" s="201" t="s">
        <v>100</v>
      </c>
      <c r="C19" s="11" t="s">
        <v>114</v>
      </c>
      <c r="D19" s="261"/>
      <c r="E19" s="261"/>
      <c r="F19" s="261"/>
    </row>
    <row r="20" spans="1:6" s="102" customFormat="1" ht="12" customHeight="1">
      <c r="A20" s="200"/>
      <c r="B20" s="201" t="s">
        <v>101</v>
      </c>
      <c r="C20" s="9" t="s">
        <v>115</v>
      </c>
      <c r="D20" s="261"/>
      <c r="E20" s="261"/>
      <c r="F20" s="261"/>
    </row>
    <row r="21" spans="1:6" s="102" customFormat="1" ht="12" customHeight="1">
      <c r="A21" s="200"/>
      <c r="B21" s="201" t="s">
        <v>102</v>
      </c>
      <c r="C21" s="9" t="s">
        <v>377</v>
      </c>
      <c r="D21" s="261"/>
      <c r="E21" s="261"/>
      <c r="F21" s="261"/>
    </row>
    <row r="22" spans="1:6" s="102" customFormat="1" ht="12" customHeight="1" thickBot="1">
      <c r="A22" s="200"/>
      <c r="B22" s="201" t="s">
        <v>103</v>
      </c>
      <c r="C22" s="9" t="s">
        <v>116</v>
      </c>
      <c r="D22" s="261"/>
      <c r="E22" s="261"/>
      <c r="F22" s="261"/>
    </row>
    <row r="23" spans="1:6" s="102" customFormat="1" ht="12" customHeight="1" thickBot="1">
      <c r="A23" s="186" t="s">
        <v>5</v>
      </c>
      <c r="B23" s="110"/>
      <c r="C23" s="110" t="s">
        <v>378</v>
      </c>
      <c r="D23" s="156"/>
      <c r="E23" s="156"/>
      <c r="F23" s="156"/>
    </row>
    <row r="24" spans="1:6" s="101" customFormat="1" ht="12" customHeight="1" thickBot="1">
      <c r="A24" s="186" t="s">
        <v>6</v>
      </c>
      <c r="B24" s="198"/>
      <c r="C24" s="110" t="s">
        <v>379</v>
      </c>
      <c r="D24" s="156"/>
      <c r="E24" s="156"/>
      <c r="F24" s="156"/>
    </row>
    <row r="25" spans="1:6" s="101" customFormat="1" ht="12" customHeight="1" thickBot="1">
      <c r="A25" s="182" t="s">
        <v>7</v>
      </c>
      <c r="B25" s="161"/>
      <c r="C25" s="110" t="s">
        <v>380</v>
      </c>
      <c r="D25" s="262">
        <f>+D26+D27</f>
        <v>0</v>
      </c>
      <c r="E25" s="262">
        <f>+E26+E27</f>
        <v>0</v>
      </c>
      <c r="F25" s="262">
        <f>+F26+F27</f>
        <v>0</v>
      </c>
    </row>
    <row r="26" spans="1:6" s="101" customFormat="1" ht="12" customHeight="1">
      <c r="A26" s="203"/>
      <c r="B26" s="157" t="s">
        <v>78</v>
      </c>
      <c r="C26" s="134" t="s">
        <v>70</v>
      </c>
      <c r="D26" s="257"/>
      <c r="E26" s="257"/>
      <c r="F26" s="257"/>
    </row>
    <row r="27" spans="1:6" s="101" customFormat="1" ht="12" customHeight="1" thickBot="1">
      <c r="A27" s="209"/>
      <c r="B27" s="159" t="s">
        <v>79</v>
      </c>
      <c r="C27" s="136" t="s">
        <v>381</v>
      </c>
      <c r="D27" s="258"/>
      <c r="E27" s="258"/>
      <c r="F27" s="258"/>
    </row>
    <row r="28" spans="1:6" s="102" customFormat="1" ht="12" customHeight="1" thickBot="1">
      <c r="A28" s="217" t="s">
        <v>8</v>
      </c>
      <c r="B28" s="218"/>
      <c r="C28" s="110" t="s">
        <v>382</v>
      </c>
      <c r="D28" s="156"/>
      <c r="E28" s="156"/>
      <c r="F28" s="156"/>
    </row>
    <row r="29" spans="1:6" s="102" customFormat="1" ht="12" customHeight="1" thickBot="1">
      <c r="A29" s="217" t="s">
        <v>9</v>
      </c>
      <c r="B29" s="931"/>
      <c r="C29" s="932" t="s">
        <v>1194</v>
      </c>
      <c r="D29" s="265"/>
      <c r="E29" s="265"/>
      <c r="F29" s="265"/>
    </row>
    <row r="30" spans="1:6" s="102" customFormat="1" ht="15" customHeight="1" thickBot="1">
      <c r="A30" s="217" t="s">
        <v>10</v>
      </c>
      <c r="B30" s="222"/>
      <c r="C30" s="223" t="s">
        <v>383</v>
      </c>
      <c r="D30" s="262">
        <f>SUM(D9,D18,D23,D24,D25,D28,D29)</f>
        <v>0</v>
      </c>
      <c r="E30" s="262">
        <f>SUM(E9,E18,E23,E24,E25,E28,E29)</f>
        <v>0</v>
      </c>
      <c r="F30" s="262">
        <f>SUM(F9,F18,F23,F24,F25,F28,F29)</f>
        <v>0</v>
      </c>
    </row>
    <row r="31" spans="1:6" s="102" customFormat="1" ht="15" customHeight="1">
      <c r="A31" s="225"/>
      <c r="B31" s="225"/>
      <c r="C31" s="226"/>
      <c r="D31" s="226"/>
      <c r="E31" s="226"/>
      <c r="F31" s="227"/>
    </row>
    <row r="32" spans="1:6" ht="13.5" thickBot="1">
      <c r="A32" s="228"/>
      <c r="B32" s="229"/>
      <c r="C32" s="229"/>
      <c r="D32" s="229"/>
      <c r="E32" s="229"/>
      <c r="F32" s="229"/>
    </row>
    <row r="33" spans="1:6" s="84" customFormat="1" ht="16.5" customHeight="1" thickBot="1">
      <c r="A33" s="230"/>
      <c r="B33" s="231"/>
      <c r="C33" s="232" t="s">
        <v>48</v>
      </c>
      <c r="D33" s="232"/>
      <c r="E33" s="232"/>
      <c r="F33" s="233"/>
    </row>
    <row r="34" spans="1:6" s="103" customFormat="1" ht="12" customHeight="1" thickBot="1">
      <c r="A34" s="186" t="s">
        <v>3</v>
      </c>
      <c r="B34" s="34"/>
      <c r="C34" s="46" t="s">
        <v>274</v>
      </c>
      <c r="D34" s="121">
        <f>SUM(D35:D39)</f>
        <v>0</v>
      </c>
      <c r="E34" s="121">
        <f>SUM(E35:E39)</f>
        <v>0</v>
      </c>
      <c r="F34" s="121">
        <f>SUM(F35:F39)</f>
        <v>13</v>
      </c>
    </row>
    <row r="35" spans="1:6" ht="12" customHeight="1">
      <c r="A35" s="234"/>
      <c r="B35" s="155" t="s">
        <v>94</v>
      </c>
      <c r="C35" s="11" t="s">
        <v>34</v>
      </c>
      <c r="D35" s="128"/>
      <c r="E35" s="128"/>
      <c r="F35" s="128"/>
    </row>
    <row r="36" spans="1:6" ht="12" customHeight="1">
      <c r="A36" s="235"/>
      <c r="B36" s="150" t="s">
        <v>95</v>
      </c>
      <c r="C36" s="9" t="s">
        <v>275</v>
      </c>
      <c r="D36" s="261"/>
      <c r="E36" s="261"/>
      <c r="F36" s="261"/>
    </row>
    <row r="37" spans="1:6" ht="12" customHeight="1">
      <c r="A37" s="235"/>
      <c r="B37" s="150" t="s">
        <v>96</v>
      </c>
      <c r="C37" s="9" t="s">
        <v>142</v>
      </c>
      <c r="D37" s="261"/>
      <c r="E37" s="261"/>
      <c r="F37" s="261"/>
    </row>
    <row r="38" spans="1:6" ht="12" customHeight="1">
      <c r="A38" s="235"/>
      <c r="B38" s="150" t="s">
        <v>97</v>
      </c>
      <c r="C38" s="9" t="s">
        <v>276</v>
      </c>
      <c r="D38" s="261"/>
      <c r="E38" s="261"/>
      <c r="F38" s="261"/>
    </row>
    <row r="39" spans="1:6" ht="12" customHeight="1" thickBot="1">
      <c r="A39" s="235"/>
      <c r="B39" s="150" t="s">
        <v>107</v>
      </c>
      <c r="C39" s="9" t="s">
        <v>1301</v>
      </c>
      <c r="D39" s="261"/>
      <c r="E39" s="261"/>
      <c r="F39" s="261">
        <v>13</v>
      </c>
    </row>
    <row r="40" spans="1:6" ht="12" customHeight="1" thickBot="1">
      <c r="A40" s="186" t="s">
        <v>4</v>
      </c>
      <c r="B40" s="34"/>
      <c r="C40" s="46" t="s">
        <v>384</v>
      </c>
      <c r="D40" s="121">
        <f>SUM(D41:D44)</f>
        <v>0</v>
      </c>
      <c r="E40" s="121">
        <f>SUM(E41:E44)</f>
        <v>0</v>
      </c>
      <c r="F40" s="121">
        <f>SUM(F41:F44)</f>
        <v>0</v>
      </c>
    </row>
    <row r="41" spans="1:6" s="103" customFormat="1" ht="12" customHeight="1">
      <c r="A41" s="234"/>
      <c r="B41" s="155" t="s">
        <v>100</v>
      </c>
      <c r="C41" s="11" t="s">
        <v>280</v>
      </c>
      <c r="D41" s="128"/>
      <c r="E41" s="128"/>
      <c r="F41" s="128"/>
    </row>
    <row r="42" spans="1:6" ht="12" customHeight="1">
      <c r="A42" s="235"/>
      <c r="B42" s="150" t="s">
        <v>101</v>
      </c>
      <c r="C42" s="9" t="s">
        <v>281</v>
      </c>
      <c r="D42" s="261"/>
      <c r="E42" s="261"/>
      <c r="F42" s="261"/>
    </row>
    <row r="43" spans="1:6" ht="12" customHeight="1">
      <c r="A43" s="235"/>
      <c r="B43" s="150" t="s">
        <v>102</v>
      </c>
      <c r="C43" s="9" t="s">
        <v>288</v>
      </c>
      <c r="D43" s="261"/>
      <c r="E43" s="261"/>
      <c r="F43" s="261"/>
    </row>
    <row r="44" spans="1:6" ht="12" customHeight="1" thickBot="1">
      <c r="A44" s="235"/>
      <c r="B44" s="150" t="s">
        <v>103</v>
      </c>
      <c r="C44" s="9" t="s">
        <v>49</v>
      </c>
      <c r="D44" s="261"/>
      <c r="E44" s="261"/>
      <c r="F44" s="261"/>
    </row>
    <row r="45" spans="1:6" ht="12" customHeight="1" thickBot="1">
      <c r="A45" s="186" t="s">
        <v>5</v>
      </c>
      <c r="B45" s="34"/>
      <c r="C45" s="46" t="s">
        <v>386</v>
      </c>
      <c r="D45" s="156"/>
      <c r="E45" s="156"/>
      <c r="F45" s="156"/>
    </row>
    <row r="46" spans="1:6" ht="12" customHeight="1" thickBot="1">
      <c r="A46" s="186" t="s">
        <v>6</v>
      </c>
      <c r="B46" s="34"/>
      <c r="C46" s="46" t="s">
        <v>1193</v>
      </c>
      <c r="D46" s="156"/>
      <c r="E46" s="156"/>
      <c r="F46" s="156"/>
    </row>
    <row r="47" spans="1:6" ht="15" customHeight="1" thickBot="1">
      <c r="A47" s="186" t="s">
        <v>7</v>
      </c>
      <c r="B47" s="211"/>
      <c r="C47" s="237" t="s">
        <v>387</v>
      </c>
      <c r="D47" s="121">
        <f>+D34+D40+D45+D46</f>
        <v>0</v>
      </c>
      <c r="E47" s="121">
        <f>+E34+E40+E45+E46</f>
        <v>0</v>
      </c>
      <c r="F47" s="121">
        <f>+F34+F40+F45+F46</f>
        <v>13</v>
      </c>
    </row>
    <row r="48" spans="1:6" ht="13.5" thickBot="1">
      <c r="A48" s="238"/>
      <c r="B48" s="239"/>
      <c r="C48" s="239"/>
      <c r="D48" s="239"/>
      <c r="E48" s="239"/>
      <c r="F48" s="239"/>
    </row>
    <row r="49" spans="1:6" ht="15" customHeight="1" thickBot="1">
      <c r="A49" s="240" t="s">
        <v>372</v>
      </c>
      <c r="B49" s="241"/>
      <c r="C49" s="242"/>
      <c r="D49" s="106"/>
      <c r="E49" s="106"/>
      <c r="F49" s="106"/>
    </row>
    <row r="50" spans="1:6" ht="14.25" customHeight="1" thickBot="1">
      <c r="A50" s="240" t="s">
        <v>373</v>
      </c>
      <c r="B50" s="241"/>
      <c r="C50" s="242"/>
      <c r="D50" s="106"/>
      <c r="E50" s="106"/>
      <c r="F50" s="106"/>
    </row>
  </sheetData>
  <sheetProtection formatCells="0"/>
  <mergeCells count="7">
    <mergeCell ref="A2:B2"/>
    <mergeCell ref="C2:E2"/>
    <mergeCell ref="C3:E3"/>
    <mergeCell ref="A5:B6"/>
    <mergeCell ref="C5:C6"/>
    <mergeCell ref="F5:F6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5"/>
  <sheetViews>
    <sheetView view="pageLayout" zoomScaleNormal="120" zoomScaleSheetLayoutView="115" workbookViewId="0" topLeftCell="A37">
      <selection activeCell="D69" sqref="D69"/>
    </sheetView>
  </sheetViews>
  <sheetFormatPr defaultColWidth="9.00390625" defaultRowHeight="12.75"/>
  <cols>
    <col min="1" max="1" width="7.50390625" style="53" customWidth="1"/>
    <col min="2" max="2" width="66.50390625" style="53" customWidth="1"/>
    <col min="3" max="4" width="16.625" style="53" customWidth="1"/>
    <col min="5" max="5" width="14.50390625" style="53" customWidth="1"/>
    <col min="6" max="6" width="9.00390625" style="53" customWidth="1"/>
    <col min="7" max="16384" width="9.375" style="53" customWidth="1"/>
  </cols>
  <sheetData>
    <row r="1" spans="1:5" ht="15.75" customHeight="1">
      <c r="A1" s="52" t="s">
        <v>0</v>
      </c>
      <c r="B1" s="52"/>
      <c r="C1" s="52"/>
      <c r="D1" s="52"/>
      <c r="E1" s="52"/>
    </row>
    <row r="2" spans="1:5" ht="15.75" customHeight="1" thickBot="1">
      <c r="A2" s="1044" t="s">
        <v>161</v>
      </c>
      <c r="B2" s="1044"/>
      <c r="C2" s="130"/>
      <c r="D2" s="130"/>
      <c r="E2" s="129"/>
    </row>
    <row r="3" spans="1:5" ht="22.5" customHeight="1" thickBot="1">
      <c r="A3" s="1049" t="s">
        <v>66</v>
      </c>
      <c r="B3" s="1051" t="s">
        <v>2</v>
      </c>
      <c r="C3" s="1053" t="s">
        <v>410</v>
      </c>
      <c r="D3" s="1053"/>
      <c r="E3" s="1054"/>
    </row>
    <row r="4" spans="1:5" ht="30.75" customHeight="1" thickBot="1">
      <c r="A4" s="1050"/>
      <c r="B4" s="1052"/>
      <c r="C4" s="312" t="s">
        <v>411</v>
      </c>
      <c r="D4" s="312" t="s">
        <v>412</v>
      </c>
      <c r="E4" s="166" t="s">
        <v>413</v>
      </c>
    </row>
    <row r="5" spans="1:5" s="54" customFormat="1" ht="12" customHeight="1" thickBot="1">
      <c r="A5" s="47">
        <v>1</v>
      </c>
      <c r="B5" s="48">
        <v>2</v>
      </c>
      <c r="C5" s="313">
        <v>4</v>
      </c>
      <c r="D5" s="313">
        <v>5</v>
      </c>
      <c r="E5" s="167">
        <v>6</v>
      </c>
    </row>
    <row r="6" spans="1:5" s="2" customFormat="1" ht="12" customHeight="1" thickBot="1">
      <c r="A6" s="36" t="s">
        <v>3</v>
      </c>
      <c r="B6" s="294" t="s">
        <v>193</v>
      </c>
      <c r="C6" s="55">
        <f>+C7+C14+C23</f>
        <v>9498</v>
      </c>
      <c r="D6" s="314">
        <f>+D7+D14+D23</f>
        <v>9498</v>
      </c>
      <c r="E6" s="270">
        <f>+E7+E14+E23</f>
        <v>9801</v>
      </c>
    </row>
    <row r="7" spans="1:5" s="2" customFormat="1" ht="12" customHeight="1" thickBot="1">
      <c r="A7" s="33" t="s">
        <v>4</v>
      </c>
      <c r="B7" s="295" t="s">
        <v>194</v>
      </c>
      <c r="C7" s="56">
        <f>SUM(C8:C13)</f>
        <v>9199</v>
      </c>
      <c r="D7" s="56">
        <f>SUM(D8:D13)</f>
        <v>9199</v>
      </c>
      <c r="E7" s="56">
        <f>SUM(E8:E13)</f>
        <v>9476</v>
      </c>
    </row>
    <row r="8" spans="1:5" s="2" customFormat="1" ht="12" customHeight="1">
      <c r="A8" s="19" t="s">
        <v>100</v>
      </c>
      <c r="B8" s="296" t="s">
        <v>44</v>
      </c>
      <c r="C8" s="27">
        <v>1610</v>
      </c>
      <c r="D8" s="27">
        <v>1610</v>
      </c>
      <c r="E8" s="27">
        <v>1797</v>
      </c>
    </row>
    <row r="9" spans="1:5" s="2" customFormat="1" ht="12" customHeight="1">
      <c r="A9" s="19" t="s">
        <v>101</v>
      </c>
      <c r="B9" s="296" t="s">
        <v>69</v>
      </c>
      <c r="C9" s="27"/>
      <c r="D9" s="27"/>
      <c r="E9" s="27"/>
    </row>
    <row r="10" spans="1:5" s="2" customFormat="1" ht="12" customHeight="1">
      <c r="A10" s="19" t="s">
        <v>102</v>
      </c>
      <c r="B10" s="296" t="s">
        <v>45</v>
      </c>
      <c r="C10" s="27">
        <v>7409</v>
      </c>
      <c r="D10" s="27">
        <v>7409</v>
      </c>
      <c r="E10" s="27">
        <v>7552</v>
      </c>
    </row>
    <row r="11" spans="1:5" s="2" customFormat="1" ht="12" customHeight="1">
      <c r="A11" s="19" t="s">
        <v>103</v>
      </c>
      <c r="B11" s="296" t="s">
        <v>1258</v>
      </c>
      <c r="C11" s="27">
        <v>180</v>
      </c>
      <c r="D11" s="27">
        <v>180</v>
      </c>
      <c r="E11" s="27">
        <v>33</v>
      </c>
    </row>
    <row r="12" spans="1:5" s="2" customFormat="1" ht="12" customHeight="1">
      <c r="A12" s="19" t="s">
        <v>104</v>
      </c>
      <c r="B12" s="296" t="s">
        <v>196</v>
      </c>
      <c r="C12" s="27"/>
      <c r="D12" s="27"/>
      <c r="E12" s="27">
        <v>94</v>
      </c>
    </row>
    <row r="13" spans="1:5" s="2" customFormat="1" ht="12" customHeight="1" thickBot="1">
      <c r="A13" s="19" t="s">
        <v>112</v>
      </c>
      <c r="B13" s="296" t="s">
        <v>197</v>
      </c>
      <c r="C13" s="27"/>
      <c r="D13" s="27"/>
      <c r="E13" s="27"/>
    </row>
    <row r="14" spans="1:5" s="2" customFormat="1" ht="12" customHeight="1" thickBot="1">
      <c r="A14" s="33" t="s">
        <v>5</v>
      </c>
      <c r="B14" s="295" t="s">
        <v>198</v>
      </c>
      <c r="C14" s="56">
        <f>SUM(C15:C22)</f>
        <v>295</v>
      </c>
      <c r="D14" s="56">
        <f>SUM(D15:D22)</f>
        <v>295</v>
      </c>
      <c r="E14" s="56">
        <f>SUM(E15:E22)</f>
        <v>318</v>
      </c>
    </row>
    <row r="15" spans="1:5" s="2" customFormat="1" ht="12" customHeight="1">
      <c r="A15" s="23" t="s">
        <v>72</v>
      </c>
      <c r="B15" s="297" t="s">
        <v>203</v>
      </c>
      <c r="C15" s="31"/>
      <c r="D15" s="31"/>
      <c r="E15" s="31"/>
    </row>
    <row r="16" spans="1:5" s="2" customFormat="1" ht="12" customHeight="1">
      <c r="A16" s="19" t="s">
        <v>73</v>
      </c>
      <c r="B16" s="296" t="s">
        <v>1260</v>
      </c>
      <c r="C16" s="27">
        <v>70</v>
      </c>
      <c r="D16" s="27">
        <v>70</v>
      </c>
      <c r="E16" s="27">
        <v>11</v>
      </c>
    </row>
    <row r="17" spans="1:5" s="2" customFormat="1" ht="12" customHeight="1">
      <c r="A17" s="19" t="s">
        <v>74</v>
      </c>
      <c r="B17" s="296" t="s">
        <v>205</v>
      </c>
      <c r="C17" s="27">
        <v>1</v>
      </c>
      <c r="D17" s="27"/>
      <c r="E17" s="27">
        <v>86</v>
      </c>
    </row>
    <row r="18" spans="1:5" s="2" customFormat="1" ht="12" customHeight="1">
      <c r="A18" s="19" t="s">
        <v>75</v>
      </c>
      <c r="B18" s="296" t="s">
        <v>206</v>
      </c>
      <c r="C18" s="27"/>
      <c r="D18" s="27"/>
      <c r="E18" s="27"/>
    </row>
    <row r="19" spans="1:5" s="2" customFormat="1" ht="12" customHeight="1">
      <c r="A19" s="18" t="s">
        <v>199</v>
      </c>
      <c r="B19" s="298" t="s">
        <v>207</v>
      </c>
      <c r="C19" s="26"/>
      <c r="D19" s="26"/>
      <c r="E19" s="26"/>
    </row>
    <row r="20" spans="1:5" s="2" customFormat="1" ht="12" customHeight="1">
      <c r="A20" s="19" t="s">
        <v>200</v>
      </c>
      <c r="B20" s="296" t="s">
        <v>208</v>
      </c>
      <c r="C20" s="27"/>
      <c r="D20" s="27"/>
      <c r="E20" s="27"/>
    </row>
    <row r="21" spans="1:5" s="2" customFormat="1" ht="12" customHeight="1">
      <c r="A21" s="19" t="s">
        <v>201</v>
      </c>
      <c r="B21" s="296" t="s">
        <v>209</v>
      </c>
      <c r="C21" s="27">
        <v>219</v>
      </c>
      <c r="D21" s="27">
        <v>220</v>
      </c>
      <c r="E21" s="27">
        <v>182</v>
      </c>
    </row>
    <row r="22" spans="1:5" s="2" customFormat="1" ht="12" customHeight="1" thickBot="1">
      <c r="A22" s="20" t="s">
        <v>202</v>
      </c>
      <c r="B22" s="299" t="s">
        <v>1261</v>
      </c>
      <c r="C22" s="28">
        <v>5</v>
      </c>
      <c r="D22" s="28">
        <v>5</v>
      </c>
      <c r="E22" s="28">
        <v>39</v>
      </c>
    </row>
    <row r="23" spans="1:5" s="2" customFormat="1" ht="12" customHeight="1" thickBot="1">
      <c r="A23" s="33" t="s">
        <v>211</v>
      </c>
      <c r="B23" s="295" t="s">
        <v>213</v>
      </c>
      <c r="C23" s="132">
        <v>4</v>
      </c>
      <c r="D23" s="132">
        <v>4</v>
      </c>
      <c r="E23" s="132">
        <v>7</v>
      </c>
    </row>
    <row r="24" spans="1:5" s="2" customFormat="1" ht="12" customHeight="1" thickBot="1">
      <c r="A24" s="33" t="s">
        <v>7</v>
      </c>
      <c r="B24" s="295" t="s">
        <v>214</v>
      </c>
      <c r="C24" s="56">
        <f>SUM(C25:C32)</f>
        <v>8834</v>
      </c>
      <c r="D24" s="56">
        <f>SUM(D25:D32)</f>
        <v>13696</v>
      </c>
      <c r="E24" s="56">
        <f>SUM(E25:E32)</f>
        <v>13696</v>
      </c>
    </row>
    <row r="25" spans="1:5" s="2" customFormat="1" ht="12" customHeight="1">
      <c r="A25" s="21" t="s">
        <v>78</v>
      </c>
      <c r="B25" s="300" t="s">
        <v>220</v>
      </c>
      <c r="C25" s="29">
        <v>7163</v>
      </c>
      <c r="D25" s="29">
        <v>7163</v>
      </c>
      <c r="E25" s="29">
        <v>7163</v>
      </c>
    </row>
    <row r="26" spans="1:5" s="2" customFormat="1" ht="12" customHeight="1">
      <c r="A26" s="19" t="s">
        <v>79</v>
      </c>
      <c r="B26" s="296" t="s">
        <v>221</v>
      </c>
      <c r="C26" s="27">
        <v>1671</v>
      </c>
      <c r="D26" s="27">
        <v>1484</v>
      </c>
      <c r="E26" s="27">
        <v>1484</v>
      </c>
    </row>
    <row r="27" spans="1:5" s="2" customFormat="1" ht="12" customHeight="1">
      <c r="A27" s="19" t="s">
        <v>80</v>
      </c>
      <c r="B27" s="296" t="s">
        <v>222</v>
      </c>
      <c r="C27" s="27"/>
      <c r="D27" s="27">
        <v>4</v>
      </c>
      <c r="E27" s="27">
        <v>4</v>
      </c>
    </row>
    <row r="28" spans="1:5" s="2" customFormat="1" ht="12" customHeight="1">
      <c r="A28" s="22" t="s">
        <v>215</v>
      </c>
      <c r="B28" s="296" t="s">
        <v>83</v>
      </c>
      <c r="C28" s="30"/>
      <c r="D28" s="30"/>
      <c r="E28" s="30"/>
    </row>
    <row r="29" spans="1:5" s="2" customFormat="1" ht="12" customHeight="1">
      <c r="A29" s="22" t="s">
        <v>216</v>
      </c>
      <c r="B29" s="296" t="s">
        <v>223</v>
      </c>
      <c r="C29" s="30"/>
      <c r="D29" s="30"/>
      <c r="E29" s="30"/>
    </row>
    <row r="30" spans="1:5" s="2" customFormat="1" ht="12" customHeight="1">
      <c r="A30" s="19" t="s">
        <v>217</v>
      </c>
      <c r="B30" s="296" t="s">
        <v>1257</v>
      </c>
      <c r="C30" s="27"/>
      <c r="D30" s="27">
        <v>4000</v>
      </c>
      <c r="E30" s="27">
        <v>4000</v>
      </c>
    </row>
    <row r="31" spans="1:5" s="2" customFormat="1" ht="12" customHeight="1">
      <c r="A31" s="19" t="s">
        <v>218</v>
      </c>
      <c r="B31" s="296" t="s">
        <v>225</v>
      </c>
      <c r="C31" s="50"/>
      <c r="D31" s="50"/>
      <c r="E31" s="50"/>
    </row>
    <row r="32" spans="1:5" s="2" customFormat="1" ht="12" customHeight="1" thickBot="1">
      <c r="A32" s="19" t="s">
        <v>219</v>
      </c>
      <c r="B32" s="296" t="s">
        <v>226</v>
      </c>
      <c r="C32" s="50"/>
      <c r="D32" s="50">
        <v>1045</v>
      </c>
      <c r="E32" s="50">
        <v>1045</v>
      </c>
    </row>
    <row r="33" spans="1:5" s="2" customFormat="1" ht="12" customHeight="1" thickBot="1">
      <c r="A33" s="33" t="s">
        <v>8</v>
      </c>
      <c r="B33" s="295" t="s">
        <v>323</v>
      </c>
      <c r="C33" s="56">
        <f>+C34+C40</f>
        <v>9503</v>
      </c>
      <c r="D33" s="56">
        <f>+D34+D40</f>
        <v>9115</v>
      </c>
      <c r="E33" s="56">
        <f>+E34+E40</f>
        <v>9036</v>
      </c>
    </row>
    <row r="34" spans="1:5" s="2" customFormat="1" ht="12" customHeight="1">
      <c r="A34" s="21" t="s">
        <v>81</v>
      </c>
      <c r="B34" s="301" t="s">
        <v>229</v>
      </c>
      <c r="C34" s="173">
        <f>SUM(C35:C39)</f>
        <v>1531</v>
      </c>
      <c r="D34" s="173">
        <f>SUM(D35:D39)</f>
        <v>1143</v>
      </c>
      <c r="E34" s="173">
        <f>SUM(E35:E39)</f>
        <v>1114</v>
      </c>
    </row>
    <row r="35" spans="1:5" s="2" customFormat="1" ht="12" customHeight="1">
      <c r="A35" s="19" t="s">
        <v>84</v>
      </c>
      <c r="B35" s="302" t="s">
        <v>230</v>
      </c>
      <c r="C35" s="50">
        <v>780</v>
      </c>
      <c r="D35" s="50">
        <v>423</v>
      </c>
      <c r="E35" s="50">
        <v>394</v>
      </c>
    </row>
    <row r="36" spans="1:5" s="2" customFormat="1" ht="12" customHeight="1">
      <c r="A36" s="19" t="s">
        <v>85</v>
      </c>
      <c r="B36" s="302" t="s">
        <v>231</v>
      </c>
      <c r="C36" s="50"/>
      <c r="D36" s="50"/>
      <c r="E36" s="50"/>
    </row>
    <row r="37" spans="1:5" s="2" customFormat="1" ht="12" customHeight="1">
      <c r="A37" s="19" t="s">
        <v>86</v>
      </c>
      <c r="B37" s="302" t="s">
        <v>232</v>
      </c>
      <c r="C37" s="50"/>
      <c r="D37" s="50">
        <v>600</v>
      </c>
      <c r="E37" s="50">
        <v>600</v>
      </c>
    </row>
    <row r="38" spans="1:5" s="2" customFormat="1" ht="12" customHeight="1">
      <c r="A38" s="19" t="s">
        <v>87</v>
      </c>
      <c r="B38" s="302" t="s">
        <v>1265</v>
      </c>
      <c r="C38" s="50"/>
      <c r="D38" s="50"/>
      <c r="E38" s="50"/>
    </row>
    <row r="39" spans="1:5" s="2" customFormat="1" ht="12" customHeight="1">
      <c r="A39" s="19" t="s">
        <v>227</v>
      </c>
      <c r="B39" s="302" t="s">
        <v>1262</v>
      </c>
      <c r="C39" s="50">
        <v>751</v>
      </c>
      <c r="D39" s="50">
        <v>120</v>
      </c>
      <c r="E39" s="50">
        <v>120</v>
      </c>
    </row>
    <row r="40" spans="1:5" s="2" customFormat="1" ht="12" customHeight="1">
      <c r="A40" s="19" t="s">
        <v>82</v>
      </c>
      <c r="B40" s="301" t="s">
        <v>233</v>
      </c>
      <c r="C40" s="151">
        <f>SUM(C41:C45)</f>
        <v>7972</v>
      </c>
      <c r="D40" s="151">
        <f>SUM(D41:D45)</f>
        <v>7972</v>
      </c>
      <c r="E40" s="151">
        <f>SUM(E41:E45)</f>
        <v>7922</v>
      </c>
    </row>
    <row r="41" spans="1:5" s="2" customFormat="1" ht="12" customHeight="1">
      <c r="A41" s="19" t="s">
        <v>90</v>
      </c>
      <c r="B41" s="302" t="s">
        <v>230</v>
      </c>
      <c r="C41" s="50"/>
      <c r="D41" s="50"/>
      <c r="E41" s="50"/>
    </row>
    <row r="42" spans="1:5" s="2" customFormat="1" ht="12" customHeight="1">
      <c r="A42" s="19" t="s">
        <v>91</v>
      </c>
      <c r="B42" s="302" t="s">
        <v>231</v>
      </c>
      <c r="C42" s="50"/>
      <c r="D42" s="50"/>
      <c r="E42" s="50"/>
    </row>
    <row r="43" spans="1:5" s="2" customFormat="1" ht="24" customHeight="1">
      <c r="A43" s="19" t="s">
        <v>92</v>
      </c>
      <c r="B43" s="302" t="s">
        <v>232</v>
      </c>
      <c r="C43" s="50"/>
      <c r="D43" s="50"/>
      <c r="E43" s="50"/>
    </row>
    <row r="44" spans="1:5" s="2" customFormat="1" ht="12" customHeight="1">
      <c r="A44" s="19" t="s">
        <v>93</v>
      </c>
      <c r="B44" s="302" t="s">
        <v>1266</v>
      </c>
      <c r="C44" s="50">
        <v>7972</v>
      </c>
      <c r="D44" s="50">
        <v>7972</v>
      </c>
      <c r="E44" s="50">
        <v>7922</v>
      </c>
    </row>
    <row r="45" spans="1:5" s="2" customFormat="1" ht="12" customHeight="1" thickBot="1">
      <c r="A45" s="22" t="s">
        <v>228</v>
      </c>
      <c r="B45" s="303" t="s">
        <v>391</v>
      </c>
      <c r="C45" s="104"/>
      <c r="D45" s="104"/>
      <c r="E45" s="104"/>
    </row>
    <row r="46" spans="1:5" s="2" customFormat="1" ht="12" customHeight="1" thickBot="1">
      <c r="A46" s="33" t="s">
        <v>234</v>
      </c>
      <c r="B46" s="295" t="s">
        <v>235</v>
      </c>
      <c r="C46" s="56">
        <f>SUM(C47:C49)</f>
        <v>0</v>
      </c>
      <c r="D46" s="56">
        <f>SUM(D47:D49)</f>
        <v>300</v>
      </c>
      <c r="E46" s="56">
        <f>SUM(E47:E49)</f>
        <v>300</v>
      </c>
    </row>
    <row r="47" spans="1:5" s="2" customFormat="1" ht="12" customHeight="1">
      <c r="A47" s="21" t="s">
        <v>88</v>
      </c>
      <c r="B47" s="300" t="s">
        <v>237</v>
      </c>
      <c r="C47" s="29"/>
      <c r="D47" s="29"/>
      <c r="E47" s="29"/>
    </row>
    <row r="48" spans="1:5" s="2" customFormat="1" ht="12" customHeight="1">
      <c r="A48" s="18" t="s">
        <v>89</v>
      </c>
      <c r="B48" s="296" t="s">
        <v>1256</v>
      </c>
      <c r="C48" s="26"/>
      <c r="D48" s="26">
        <v>300</v>
      </c>
      <c r="E48" s="26">
        <v>300</v>
      </c>
    </row>
    <row r="49" spans="1:5" s="2" customFormat="1" ht="12" customHeight="1" thickBot="1">
      <c r="A49" s="22" t="s">
        <v>236</v>
      </c>
      <c r="B49" s="304" t="s">
        <v>167</v>
      </c>
      <c r="C49" s="30"/>
      <c r="D49" s="30"/>
      <c r="E49" s="30"/>
    </row>
    <row r="50" spans="1:5" s="2" customFormat="1" ht="12" customHeight="1" thickBot="1">
      <c r="A50" s="33" t="s">
        <v>10</v>
      </c>
      <c r="B50" s="295" t="s">
        <v>239</v>
      </c>
      <c r="C50" s="56">
        <f>+C51+C52</f>
        <v>0</v>
      </c>
      <c r="D50" s="56">
        <f>+D51+D52</f>
        <v>236</v>
      </c>
      <c r="E50" s="56">
        <f>+E51+E52</f>
        <v>236</v>
      </c>
    </row>
    <row r="51" spans="1:5" s="2" customFormat="1" ht="12" customHeight="1">
      <c r="A51" s="21" t="s">
        <v>240</v>
      </c>
      <c r="B51" s="296" t="s">
        <v>143</v>
      </c>
      <c r="C51" s="256"/>
      <c r="D51" s="256">
        <v>236</v>
      </c>
      <c r="E51" s="256">
        <v>236</v>
      </c>
    </row>
    <row r="52" spans="1:5" s="2" customFormat="1" ht="12" customHeight="1" thickBot="1">
      <c r="A52" s="18" t="s">
        <v>241</v>
      </c>
      <c r="B52" s="296" t="s">
        <v>144</v>
      </c>
      <c r="C52" s="51"/>
      <c r="D52" s="51"/>
      <c r="E52" s="51"/>
    </row>
    <row r="53" spans="1:7" s="2" customFormat="1" ht="17.25" customHeight="1" thickBot="1">
      <c r="A53" s="33" t="s">
        <v>242</v>
      </c>
      <c r="B53" s="295" t="s">
        <v>243</v>
      </c>
      <c r="C53" s="123"/>
      <c r="D53" s="123"/>
      <c r="E53" s="123"/>
      <c r="G53" s="57"/>
    </row>
    <row r="54" spans="1:5" s="2" customFormat="1" ht="12" customHeight="1" thickBot="1">
      <c r="A54" s="33" t="s">
        <v>12</v>
      </c>
      <c r="B54" s="305" t="s">
        <v>244</v>
      </c>
      <c r="C54" s="58">
        <f>+C6+C24+C33+C46+C50+C53+0</f>
        <v>27835</v>
      </c>
      <c r="D54" s="58">
        <f>+D6+D24+D33+D46+D50+D53+0</f>
        <v>32845</v>
      </c>
      <c r="E54" s="58">
        <f>+E6+E24+E33+E46+E50+E53+0</f>
        <v>33069</v>
      </c>
    </row>
    <row r="55" spans="1:5" s="2" customFormat="1" ht="12" customHeight="1" thickBot="1">
      <c r="A55" s="108" t="s">
        <v>13</v>
      </c>
      <c r="B55" s="306" t="s">
        <v>408</v>
      </c>
      <c r="C55" s="70">
        <f>SUM(C56:C57)</f>
        <v>4763</v>
      </c>
      <c r="D55" s="70">
        <f>SUM(D56:D57)</f>
        <v>6043</v>
      </c>
      <c r="E55" s="70">
        <f>SUM(E56:E57)</f>
        <v>6043</v>
      </c>
    </row>
    <row r="56" spans="1:5" s="2" customFormat="1" ht="12" customHeight="1">
      <c r="A56" s="133" t="s">
        <v>154</v>
      </c>
      <c r="B56" s="307" t="s">
        <v>245</v>
      </c>
      <c r="C56" s="131">
        <v>769</v>
      </c>
      <c r="D56" s="131">
        <v>4323</v>
      </c>
      <c r="E56" s="131">
        <v>4323</v>
      </c>
    </row>
    <row r="57" spans="1:5" s="2" customFormat="1" ht="12" customHeight="1" thickBot="1">
      <c r="A57" s="135" t="s">
        <v>155</v>
      </c>
      <c r="B57" s="308" t="s">
        <v>246</v>
      </c>
      <c r="C57" s="137">
        <v>3994</v>
      </c>
      <c r="D57" s="137">
        <v>1720</v>
      </c>
      <c r="E57" s="137">
        <v>1720</v>
      </c>
    </row>
    <row r="58" spans="1:5" s="2" customFormat="1" ht="12" customHeight="1" thickBot="1">
      <c r="A58" s="108" t="s">
        <v>14</v>
      </c>
      <c r="B58" s="306" t="s">
        <v>247</v>
      </c>
      <c r="C58" s="70">
        <f>SUM(C59,C66)</f>
        <v>1251</v>
      </c>
      <c r="D58" s="70">
        <f>SUM(D59,D66)</f>
        <v>480</v>
      </c>
      <c r="E58" s="70">
        <f>SUM(E59,E66)</f>
        <v>480</v>
      </c>
    </row>
    <row r="59" spans="1:5" s="2" customFormat="1" ht="12" customHeight="1">
      <c r="A59" s="23" t="s">
        <v>248</v>
      </c>
      <c r="B59" s="301" t="s">
        <v>263</v>
      </c>
      <c r="C59" s="153">
        <f>SUM(C60:C65)</f>
        <v>1251</v>
      </c>
      <c r="D59" s="153">
        <f>SUM(D60:D65)</f>
        <v>480</v>
      </c>
      <c r="E59" s="153">
        <f>SUM(E60:E65)</f>
        <v>480</v>
      </c>
    </row>
    <row r="60" spans="1:5" s="2" customFormat="1" ht="12" customHeight="1">
      <c r="A60" s="21" t="s">
        <v>262</v>
      </c>
      <c r="B60" s="309" t="s">
        <v>264</v>
      </c>
      <c r="C60" s="50"/>
      <c r="D60" s="50"/>
      <c r="E60" s="50"/>
    </row>
    <row r="61" spans="1:5" s="2" customFormat="1" ht="12" customHeight="1">
      <c r="A61" s="21" t="s">
        <v>249</v>
      </c>
      <c r="B61" s="309" t="s">
        <v>265</v>
      </c>
      <c r="C61" s="50">
        <v>1251</v>
      </c>
      <c r="D61" s="50"/>
      <c r="E61" s="50"/>
    </row>
    <row r="62" spans="1:5" s="2" customFormat="1" ht="12" customHeight="1">
      <c r="A62" s="21" t="s">
        <v>250</v>
      </c>
      <c r="B62" s="309" t="s">
        <v>1259</v>
      </c>
      <c r="C62" s="51"/>
      <c r="D62" s="51">
        <v>480</v>
      </c>
      <c r="E62" s="51">
        <v>480</v>
      </c>
    </row>
    <row r="63" spans="1:5" s="2" customFormat="1" ht="12" customHeight="1">
      <c r="A63" s="21" t="s">
        <v>251</v>
      </c>
      <c r="B63" s="309" t="s">
        <v>267</v>
      </c>
      <c r="C63" s="104"/>
      <c r="D63" s="104"/>
      <c r="E63" s="104"/>
    </row>
    <row r="64" spans="1:5" s="2" customFormat="1" ht="12" customHeight="1">
      <c r="A64" s="21" t="s">
        <v>252</v>
      </c>
      <c r="B64" s="309" t="s">
        <v>268</v>
      </c>
      <c r="C64" s="104"/>
      <c r="D64" s="104"/>
      <c r="E64" s="104"/>
    </row>
    <row r="65" spans="1:5" s="2" customFormat="1" ht="12" customHeight="1">
      <c r="A65" s="21" t="s">
        <v>253</v>
      </c>
      <c r="B65" s="309" t="s">
        <v>270</v>
      </c>
      <c r="C65" s="104"/>
      <c r="D65" s="104"/>
      <c r="E65" s="104"/>
    </row>
    <row r="66" spans="1:5" s="2" customFormat="1" ht="12" customHeight="1">
      <c r="A66" s="21" t="s">
        <v>254</v>
      </c>
      <c r="B66" s="301" t="s">
        <v>271</v>
      </c>
      <c r="C66" s="152"/>
      <c r="D66" s="152">
        <f>SUM(D67:D73)</f>
        <v>0</v>
      </c>
      <c r="E66" s="152">
        <f>SUM(E67:E73)</f>
        <v>0</v>
      </c>
    </row>
    <row r="67" spans="1:5" s="2" customFormat="1" ht="12" customHeight="1">
      <c r="A67" s="21" t="s">
        <v>255</v>
      </c>
      <c r="B67" s="309" t="s">
        <v>264</v>
      </c>
      <c r="C67" s="50"/>
      <c r="D67" s="50"/>
      <c r="E67" s="50"/>
    </row>
    <row r="68" spans="1:5" s="2" customFormat="1" ht="12" customHeight="1">
      <c r="A68" s="21" t="s">
        <v>256</v>
      </c>
      <c r="B68" s="309" t="s">
        <v>168</v>
      </c>
      <c r="C68" s="50"/>
      <c r="D68" s="50"/>
      <c r="E68" s="50"/>
    </row>
    <row r="69" spans="1:5" s="2" customFormat="1" ht="12" customHeight="1">
      <c r="A69" s="21" t="s">
        <v>257</v>
      </c>
      <c r="B69" s="309" t="s">
        <v>169</v>
      </c>
      <c r="C69" s="51"/>
      <c r="D69" s="51"/>
      <c r="E69" s="51"/>
    </row>
    <row r="70" spans="1:5" s="2" customFormat="1" ht="12" customHeight="1">
      <c r="A70" s="21" t="s">
        <v>258</v>
      </c>
      <c r="B70" s="309" t="s">
        <v>266</v>
      </c>
      <c r="C70" s="50"/>
      <c r="D70" s="50"/>
      <c r="E70" s="50"/>
    </row>
    <row r="71" spans="1:5" s="2" customFormat="1" ht="12" customHeight="1">
      <c r="A71" s="18" t="s">
        <v>259</v>
      </c>
      <c r="B71" s="303" t="s">
        <v>272</v>
      </c>
      <c r="C71" s="26"/>
      <c r="D71" s="26"/>
      <c r="E71" s="26"/>
    </row>
    <row r="72" spans="1:5" s="2" customFormat="1" ht="12" customHeight="1">
      <c r="A72" s="19" t="s">
        <v>260</v>
      </c>
      <c r="B72" s="303" t="s">
        <v>268</v>
      </c>
      <c r="C72" s="27"/>
      <c r="D72" s="27"/>
      <c r="E72" s="27"/>
    </row>
    <row r="73" spans="1:5" s="2" customFormat="1" ht="12" customHeight="1" thickBot="1">
      <c r="A73" s="24" t="s">
        <v>261</v>
      </c>
      <c r="B73" s="310" t="s">
        <v>273</v>
      </c>
      <c r="C73" s="25"/>
      <c r="D73" s="25"/>
      <c r="E73" s="25"/>
    </row>
    <row r="74" spans="1:6" s="2" customFormat="1" ht="26.25" customHeight="1" thickBot="1">
      <c r="A74" s="33" t="s">
        <v>15</v>
      </c>
      <c r="B74" s="311" t="s">
        <v>1168</v>
      </c>
      <c r="C74" s="56">
        <f>+C54+C55+C58</f>
        <v>33849</v>
      </c>
      <c r="D74" s="56">
        <f>+D54+D55+D58</f>
        <v>39368</v>
      </c>
      <c r="E74" s="56">
        <f>+E54+E55+E58</f>
        <v>39592</v>
      </c>
      <c r="F74" s="125"/>
    </row>
    <row r="75" spans="1:6" s="2" customFormat="1" ht="15" customHeight="1" thickBot="1">
      <c r="A75" s="826" t="s">
        <v>16</v>
      </c>
      <c r="B75" s="311" t="s">
        <v>1167</v>
      </c>
      <c r="C75" s="837"/>
      <c r="D75" s="838"/>
      <c r="E75" s="836"/>
      <c r="F75" s="149"/>
    </row>
    <row r="76" spans="1:6" s="2" customFormat="1" ht="15" customHeight="1" thickBot="1">
      <c r="A76" s="826" t="s">
        <v>17</v>
      </c>
      <c r="B76" s="311" t="s">
        <v>1169</v>
      </c>
      <c r="C76" s="827">
        <f>+C74+C75</f>
        <v>33849</v>
      </c>
      <c r="D76" s="314">
        <f>+D74+D75</f>
        <v>39368</v>
      </c>
      <c r="E76" s="273">
        <f>+E74+E75</f>
        <v>39592</v>
      </c>
      <c r="F76" s="149"/>
    </row>
    <row r="77" spans="1:5" s="2" customFormat="1" ht="22.5" customHeight="1">
      <c r="A77" s="1047"/>
      <c r="B77" s="1047"/>
      <c r="C77" s="1047"/>
      <c r="D77" s="1047"/>
      <c r="E77" s="1047"/>
    </row>
    <row r="78" spans="1:5" s="2" customFormat="1" ht="12.75" customHeight="1">
      <c r="A78" s="6"/>
      <c r="B78" s="7"/>
      <c r="C78" s="7"/>
      <c r="D78" s="7"/>
      <c r="E78" s="1"/>
    </row>
    <row r="79" spans="1:5" ht="16.5" customHeight="1">
      <c r="A79" s="1048" t="s">
        <v>32</v>
      </c>
      <c r="B79" s="1048"/>
      <c r="C79" s="1048"/>
      <c r="D79" s="1048"/>
      <c r="E79" s="1048"/>
    </row>
    <row r="80" spans="1:5" ht="16.5" customHeight="1" thickBot="1">
      <c r="A80" s="1044" t="s">
        <v>162</v>
      </c>
      <c r="B80" s="1044"/>
      <c r="C80" s="130"/>
      <c r="D80" s="130"/>
      <c r="E80" s="129"/>
    </row>
    <row r="81" spans="1:5" ht="16.5" customHeight="1" thickBot="1">
      <c r="A81" s="1049" t="s">
        <v>1</v>
      </c>
      <c r="B81" s="1055" t="s">
        <v>33</v>
      </c>
      <c r="C81" s="1053" t="s">
        <v>410</v>
      </c>
      <c r="D81" s="1053"/>
      <c r="E81" s="1054"/>
    </row>
    <row r="82" spans="1:5" ht="30.75" customHeight="1" thickBot="1">
      <c r="A82" s="1050"/>
      <c r="B82" s="1056"/>
      <c r="C82" s="312" t="s">
        <v>411</v>
      </c>
      <c r="D82" s="312" t="s">
        <v>412</v>
      </c>
      <c r="E82" s="166" t="s">
        <v>413</v>
      </c>
    </row>
    <row r="83" spans="1:5" s="54" customFormat="1" ht="12" customHeight="1" thickBot="1">
      <c r="A83" s="47">
        <v>1</v>
      </c>
      <c r="B83" s="48">
        <v>2</v>
      </c>
      <c r="C83" s="315">
        <v>4</v>
      </c>
      <c r="D83" s="315">
        <v>5</v>
      </c>
      <c r="E83" s="313">
        <v>6</v>
      </c>
    </row>
    <row r="84" spans="1:5" ht="12" customHeight="1" thickBot="1">
      <c r="A84" s="36" t="s">
        <v>3</v>
      </c>
      <c r="B84" s="327" t="s">
        <v>274</v>
      </c>
      <c r="C84" s="59">
        <f>SUM(C85:C89)</f>
        <v>20883</v>
      </c>
      <c r="D84" s="59">
        <f>SUM(D85:D89)</f>
        <v>24047</v>
      </c>
      <c r="E84" s="59">
        <f>SUM(E85:E89)</f>
        <v>19405</v>
      </c>
    </row>
    <row r="85" spans="1:5" ht="12" customHeight="1">
      <c r="A85" s="23" t="s">
        <v>94</v>
      </c>
      <c r="B85" s="297" t="s">
        <v>34</v>
      </c>
      <c r="C85" s="16">
        <v>3574</v>
      </c>
      <c r="D85" s="16">
        <v>3891</v>
      </c>
      <c r="E85" s="16">
        <v>3650</v>
      </c>
    </row>
    <row r="86" spans="1:5" ht="12" customHeight="1">
      <c r="A86" s="19" t="s">
        <v>95</v>
      </c>
      <c r="B86" s="296" t="s">
        <v>275</v>
      </c>
      <c r="C86" s="10">
        <v>965</v>
      </c>
      <c r="D86" s="10">
        <v>1049</v>
      </c>
      <c r="E86" s="10">
        <v>1026</v>
      </c>
    </row>
    <row r="87" spans="1:5" ht="12" customHeight="1">
      <c r="A87" s="19" t="s">
        <v>96</v>
      </c>
      <c r="B87" s="296" t="s">
        <v>142</v>
      </c>
      <c r="C87" s="14">
        <v>4746</v>
      </c>
      <c r="D87" s="14">
        <v>7567</v>
      </c>
      <c r="E87" s="14">
        <v>3783</v>
      </c>
    </row>
    <row r="88" spans="1:5" ht="12" customHeight="1">
      <c r="A88" s="19" t="s">
        <v>97</v>
      </c>
      <c r="B88" s="296" t="s">
        <v>276</v>
      </c>
      <c r="C88" s="14"/>
      <c r="D88" s="14"/>
      <c r="E88" s="14"/>
    </row>
    <row r="89" spans="1:5" ht="12" customHeight="1">
      <c r="A89" s="19" t="s">
        <v>107</v>
      </c>
      <c r="B89" s="298" t="s">
        <v>277</v>
      </c>
      <c r="C89" s="14">
        <v>11598</v>
      </c>
      <c r="D89" s="14">
        <v>11540</v>
      </c>
      <c r="E89" s="14">
        <v>10946</v>
      </c>
    </row>
    <row r="90" spans="1:5" ht="12" customHeight="1">
      <c r="A90" s="19" t="s">
        <v>98</v>
      </c>
      <c r="B90" s="296" t="s">
        <v>328</v>
      </c>
      <c r="C90" s="14"/>
      <c r="D90" s="14"/>
      <c r="E90" s="14"/>
    </row>
    <row r="91" spans="1:5" ht="12" customHeight="1">
      <c r="A91" s="19" t="s">
        <v>99</v>
      </c>
      <c r="B91" s="328" t="s">
        <v>329</v>
      </c>
      <c r="C91" s="14">
        <v>4070</v>
      </c>
      <c r="D91" s="14">
        <v>3895</v>
      </c>
      <c r="E91" s="14">
        <v>3562</v>
      </c>
    </row>
    <row r="92" spans="1:5" ht="12" customHeight="1">
      <c r="A92" s="19" t="s">
        <v>108</v>
      </c>
      <c r="B92" s="328" t="s">
        <v>1252</v>
      </c>
      <c r="C92" s="14"/>
      <c r="D92" s="14">
        <v>115</v>
      </c>
      <c r="E92" s="14">
        <v>115</v>
      </c>
    </row>
    <row r="93" spans="1:5" ht="12" customHeight="1">
      <c r="A93" s="19" t="s">
        <v>109</v>
      </c>
      <c r="B93" s="329" t="s">
        <v>331</v>
      </c>
      <c r="C93" s="14">
        <v>1121</v>
      </c>
      <c r="D93" s="14">
        <v>1121</v>
      </c>
      <c r="E93" s="14">
        <v>877</v>
      </c>
    </row>
    <row r="94" spans="1:5" ht="12" customHeight="1">
      <c r="A94" s="19" t="s">
        <v>110</v>
      </c>
      <c r="B94" s="329" t="s">
        <v>332</v>
      </c>
      <c r="C94" s="14">
        <v>6407</v>
      </c>
      <c r="D94" s="14">
        <v>6409</v>
      </c>
      <c r="E94" s="14">
        <v>6392</v>
      </c>
    </row>
    <row r="95" spans="1:5" ht="12" customHeight="1">
      <c r="A95" s="18" t="s">
        <v>111</v>
      </c>
      <c r="B95" s="330" t="s">
        <v>333</v>
      </c>
      <c r="C95" s="14"/>
      <c r="D95" s="14"/>
      <c r="E95" s="14"/>
    </row>
    <row r="96" spans="1:5" ht="12" customHeight="1">
      <c r="A96" s="19" t="s">
        <v>113</v>
      </c>
      <c r="B96" s="330" t="s">
        <v>334</v>
      </c>
      <c r="C96" s="14"/>
      <c r="D96" s="14"/>
      <c r="E96" s="14"/>
    </row>
    <row r="97" spans="1:5" ht="12" customHeight="1" thickBot="1">
      <c r="A97" s="24" t="s">
        <v>278</v>
      </c>
      <c r="B97" s="331" t="s">
        <v>335</v>
      </c>
      <c r="C97" s="32"/>
      <c r="D97" s="32"/>
      <c r="E97" s="32"/>
    </row>
    <row r="98" spans="1:5" ht="12" customHeight="1" thickBot="1">
      <c r="A98" s="33" t="s">
        <v>4</v>
      </c>
      <c r="B98" s="332" t="s">
        <v>279</v>
      </c>
      <c r="C98" s="60">
        <f>SUM(C99:C105)</f>
        <v>2121</v>
      </c>
      <c r="D98" s="60">
        <f>SUM(D99:D105)</f>
        <v>2509</v>
      </c>
      <c r="E98" s="60">
        <f>SUM(E99:E105)</f>
        <v>2379</v>
      </c>
    </row>
    <row r="99" spans="1:5" ht="12" customHeight="1">
      <c r="A99" s="21" t="s">
        <v>100</v>
      </c>
      <c r="B99" s="296" t="s">
        <v>1254</v>
      </c>
      <c r="C99" s="12">
        <v>607</v>
      </c>
      <c r="D99" s="12">
        <v>306</v>
      </c>
      <c r="E99" s="12">
        <v>176</v>
      </c>
    </row>
    <row r="100" spans="1:5" ht="12" customHeight="1">
      <c r="A100" s="21" t="s">
        <v>101</v>
      </c>
      <c r="B100" s="296" t="s">
        <v>1255</v>
      </c>
      <c r="C100" s="10"/>
      <c r="D100" s="10">
        <v>301</v>
      </c>
      <c r="E100" s="10">
        <v>301</v>
      </c>
    </row>
    <row r="101" spans="1:5" ht="12" customHeight="1">
      <c r="A101" s="21" t="s">
        <v>102</v>
      </c>
      <c r="B101" s="296" t="s">
        <v>282</v>
      </c>
      <c r="C101" s="10"/>
      <c r="D101" s="10"/>
      <c r="E101" s="10"/>
    </row>
    <row r="102" spans="1:5" ht="12" customHeight="1">
      <c r="A102" s="21" t="s">
        <v>103</v>
      </c>
      <c r="B102" s="296" t="s">
        <v>283</v>
      </c>
      <c r="C102" s="10"/>
      <c r="D102" s="10"/>
      <c r="E102" s="10"/>
    </row>
    <row r="103" spans="1:5" ht="12" customHeight="1">
      <c r="A103" s="21" t="s">
        <v>104</v>
      </c>
      <c r="B103" s="296" t="s">
        <v>288</v>
      </c>
      <c r="C103" s="10"/>
      <c r="D103" s="10"/>
      <c r="E103" s="10"/>
    </row>
    <row r="104" spans="1:5" ht="24" customHeight="1">
      <c r="A104" s="21" t="s">
        <v>112</v>
      </c>
      <c r="B104" s="296" t="s">
        <v>289</v>
      </c>
      <c r="C104" s="10"/>
      <c r="D104" s="10"/>
      <c r="E104" s="10"/>
    </row>
    <row r="105" spans="1:5" ht="12" customHeight="1">
      <c r="A105" s="21" t="s">
        <v>117</v>
      </c>
      <c r="B105" s="296" t="s">
        <v>290</v>
      </c>
      <c r="C105" s="10">
        <v>1514</v>
      </c>
      <c r="D105" s="10">
        <v>1902</v>
      </c>
      <c r="E105" s="10">
        <v>1902</v>
      </c>
    </row>
    <row r="106" spans="1:5" ht="12" customHeight="1">
      <c r="A106" s="21" t="s">
        <v>284</v>
      </c>
      <c r="B106" s="296" t="s">
        <v>324</v>
      </c>
      <c r="C106" s="10"/>
      <c r="D106" s="10"/>
      <c r="E106" s="10"/>
    </row>
    <row r="107" spans="1:5" ht="12" customHeight="1">
      <c r="A107" s="21" t="s">
        <v>285</v>
      </c>
      <c r="B107" s="328" t="s">
        <v>1267</v>
      </c>
      <c r="C107" s="10">
        <v>1440</v>
      </c>
      <c r="D107" s="10">
        <v>1660</v>
      </c>
      <c r="E107" s="10">
        <v>1660</v>
      </c>
    </row>
    <row r="108" spans="1:5" ht="12" customHeight="1">
      <c r="A108" s="18" t="s">
        <v>286</v>
      </c>
      <c r="B108" s="328" t="s">
        <v>326</v>
      </c>
      <c r="C108" s="14"/>
      <c r="D108" s="14"/>
      <c r="E108" s="14"/>
    </row>
    <row r="109" spans="1:5" ht="12" customHeight="1" thickBot="1">
      <c r="A109" s="22" t="s">
        <v>287</v>
      </c>
      <c r="B109" s="328" t="s">
        <v>1253</v>
      </c>
      <c r="C109" s="14">
        <v>74</v>
      </c>
      <c r="D109" s="14">
        <v>242</v>
      </c>
      <c r="E109" s="14">
        <v>242</v>
      </c>
    </row>
    <row r="110" spans="1:5" ht="12" customHeight="1" thickBot="1">
      <c r="A110" s="33" t="s">
        <v>5</v>
      </c>
      <c r="B110" s="332" t="s">
        <v>291</v>
      </c>
      <c r="C110" s="174"/>
      <c r="D110" s="174"/>
      <c r="E110" s="174"/>
    </row>
    <row r="111" spans="1:5" ht="12" customHeight="1" thickBot="1">
      <c r="A111" s="33" t="s">
        <v>6</v>
      </c>
      <c r="B111" s="332" t="s">
        <v>292</v>
      </c>
      <c r="C111" s="60">
        <f>SUM(C112:C113)</f>
        <v>4763</v>
      </c>
      <c r="D111" s="60">
        <f>SUM(D112:D113)</f>
        <v>5615</v>
      </c>
      <c r="E111" s="60">
        <f>SUM(E112:E113)</f>
        <v>0</v>
      </c>
    </row>
    <row r="112" spans="1:5" ht="12" customHeight="1">
      <c r="A112" s="21" t="s">
        <v>76</v>
      </c>
      <c r="B112" s="300" t="s">
        <v>50</v>
      </c>
      <c r="C112" s="12"/>
      <c r="D112" s="12"/>
      <c r="E112" s="12"/>
    </row>
    <row r="113" spans="1:5" ht="12" customHeight="1" thickBot="1">
      <c r="A113" s="19" t="s">
        <v>77</v>
      </c>
      <c r="B113" s="296" t="s">
        <v>51</v>
      </c>
      <c r="C113" s="10">
        <v>4763</v>
      </c>
      <c r="D113" s="10">
        <v>5615</v>
      </c>
      <c r="E113" s="10"/>
    </row>
    <row r="114" spans="1:5" ht="12" customHeight="1" thickBot="1">
      <c r="A114" s="33" t="s">
        <v>7</v>
      </c>
      <c r="B114" s="333" t="s">
        <v>170</v>
      </c>
      <c r="C114" s="60">
        <f>+C84+C98+C110+C111</f>
        <v>27767</v>
      </c>
      <c r="D114" s="60">
        <f>+D84+D98+D110+D111</f>
        <v>32171</v>
      </c>
      <c r="E114" s="60">
        <f>+E84+E98+E110+E111</f>
        <v>21784</v>
      </c>
    </row>
    <row r="115" spans="1:5" ht="12" customHeight="1" thickBot="1">
      <c r="A115" s="33" t="s">
        <v>8</v>
      </c>
      <c r="B115" s="332" t="s">
        <v>293</v>
      </c>
      <c r="C115" s="60">
        <f>SUM(C116,C125)</f>
        <v>6082</v>
      </c>
      <c r="D115" s="60">
        <f>SUM(D116,D125)</f>
        <v>7197</v>
      </c>
      <c r="E115" s="60">
        <f>SUM(E116,E125)</f>
        <v>7163</v>
      </c>
    </row>
    <row r="116" spans="1:5" ht="12" customHeight="1">
      <c r="A116" s="21" t="s">
        <v>81</v>
      </c>
      <c r="B116" s="301" t="s">
        <v>300</v>
      </c>
      <c r="C116" s="175">
        <f>SUM(C117:C124)</f>
        <v>0</v>
      </c>
      <c r="D116" s="175">
        <f>SUM(D117:D124)</f>
        <v>480</v>
      </c>
      <c r="E116" s="175">
        <f>SUM(E117:E124)</f>
        <v>480</v>
      </c>
    </row>
    <row r="117" spans="1:5" ht="12" customHeight="1">
      <c r="A117" s="21" t="s">
        <v>84</v>
      </c>
      <c r="B117" s="309" t="s">
        <v>301</v>
      </c>
      <c r="C117" s="10"/>
      <c r="D117" s="10"/>
      <c r="E117" s="10"/>
    </row>
    <row r="118" spans="1:5" ht="12" customHeight="1">
      <c r="A118" s="21" t="s">
        <v>85</v>
      </c>
      <c r="B118" s="309" t="s">
        <v>302</v>
      </c>
      <c r="C118" s="10"/>
      <c r="D118" s="10"/>
      <c r="E118" s="10"/>
    </row>
    <row r="119" spans="1:5" ht="12" customHeight="1">
      <c r="A119" s="21" t="s">
        <v>86</v>
      </c>
      <c r="B119" s="309" t="s">
        <v>1251</v>
      </c>
      <c r="C119" s="10"/>
      <c r="D119" s="10"/>
      <c r="E119" s="10"/>
    </row>
    <row r="120" spans="1:5" ht="12" customHeight="1">
      <c r="A120" s="21" t="s">
        <v>87</v>
      </c>
      <c r="B120" s="309" t="s">
        <v>1250</v>
      </c>
      <c r="C120" s="10"/>
      <c r="D120" s="10"/>
      <c r="E120" s="10"/>
    </row>
    <row r="121" spans="1:5" ht="12" customHeight="1">
      <c r="A121" s="21" t="s">
        <v>227</v>
      </c>
      <c r="B121" s="309" t="s">
        <v>1249</v>
      </c>
      <c r="C121" s="10"/>
      <c r="D121" s="10">
        <v>480</v>
      </c>
      <c r="E121" s="10">
        <v>480</v>
      </c>
    </row>
    <row r="122" spans="1:5" ht="12" customHeight="1">
      <c r="A122" s="21" t="s">
        <v>294</v>
      </c>
      <c r="B122" s="309" t="s">
        <v>304</v>
      </c>
      <c r="C122" s="10"/>
      <c r="D122" s="10"/>
      <c r="E122" s="10"/>
    </row>
    <row r="123" spans="1:5" ht="12" customHeight="1">
      <c r="A123" s="21" t="s">
        <v>295</v>
      </c>
      <c r="B123" s="309" t="s">
        <v>305</v>
      </c>
      <c r="C123" s="10"/>
      <c r="D123" s="10"/>
      <c r="E123" s="10"/>
    </row>
    <row r="124" spans="1:5" ht="12" customHeight="1">
      <c r="A124" s="21" t="s">
        <v>296</v>
      </c>
      <c r="B124" s="309" t="s">
        <v>141</v>
      </c>
      <c r="C124" s="10"/>
      <c r="D124" s="10"/>
      <c r="E124" s="10"/>
    </row>
    <row r="125" spans="1:5" ht="12" customHeight="1">
      <c r="A125" s="21" t="s">
        <v>82</v>
      </c>
      <c r="B125" s="301" t="s">
        <v>306</v>
      </c>
      <c r="C125" s="175">
        <f>SUM(C126:C133)</f>
        <v>6082</v>
      </c>
      <c r="D125" s="175">
        <f>SUM(D126:D133)</f>
        <v>6717</v>
      </c>
      <c r="E125" s="175">
        <f>SUM(E126:E133)</f>
        <v>6683</v>
      </c>
    </row>
    <row r="126" spans="1:5" ht="12" customHeight="1">
      <c r="A126" s="21" t="s">
        <v>90</v>
      </c>
      <c r="B126" s="309" t="s">
        <v>301</v>
      </c>
      <c r="C126" s="10"/>
      <c r="D126" s="10"/>
      <c r="E126" s="10"/>
    </row>
    <row r="127" spans="1:5" ht="12" customHeight="1">
      <c r="A127" s="21" t="s">
        <v>91</v>
      </c>
      <c r="B127" s="309" t="s">
        <v>307</v>
      </c>
      <c r="C127" s="10"/>
      <c r="D127" s="10"/>
      <c r="E127" s="10"/>
    </row>
    <row r="128" spans="1:5" ht="12" customHeight="1">
      <c r="A128" s="21" t="s">
        <v>92</v>
      </c>
      <c r="B128" s="309" t="s">
        <v>171</v>
      </c>
      <c r="C128" s="10">
        <v>5677</v>
      </c>
      <c r="D128" s="10">
        <v>5677</v>
      </c>
      <c r="E128" s="10">
        <v>5677</v>
      </c>
    </row>
    <row r="129" spans="1:5" ht="12" customHeight="1">
      <c r="A129" s="21" t="s">
        <v>93</v>
      </c>
      <c r="B129" s="309" t="s">
        <v>172</v>
      </c>
      <c r="C129" s="112">
        <v>405</v>
      </c>
      <c r="D129" s="112">
        <v>1040</v>
      </c>
      <c r="E129" s="112">
        <v>1006</v>
      </c>
    </row>
    <row r="130" spans="1:5" ht="12" customHeight="1">
      <c r="A130" s="21" t="s">
        <v>228</v>
      </c>
      <c r="B130" s="309" t="s">
        <v>303</v>
      </c>
      <c r="C130" s="10"/>
      <c r="D130" s="10"/>
      <c r="E130" s="10"/>
    </row>
    <row r="131" spans="1:5" ht="12" customHeight="1">
      <c r="A131" s="21" t="s">
        <v>297</v>
      </c>
      <c r="B131" s="309" t="s">
        <v>308</v>
      </c>
      <c r="C131" s="14"/>
      <c r="D131" s="14"/>
      <c r="E131" s="14"/>
    </row>
    <row r="132" spans="1:5" ht="12" customHeight="1">
      <c r="A132" s="21" t="s">
        <v>298</v>
      </c>
      <c r="B132" s="309" t="s">
        <v>305</v>
      </c>
      <c r="C132" s="14"/>
      <c r="D132" s="14"/>
      <c r="E132" s="14"/>
    </row>
    <row r="133" spans="1:5" ht="12" customHeight="1" thickBot="1">
      <c r="A133" s="21" t="s">
        <v>299</v>
      </c>
      <c r="B133" s="309" t="s">
        <v>309</v>
      </c>
      <c r="C133" s="126"/>
      <c r="D133" s="126"/>
      <c r="E133" s="126"/>
    </row>
    <row r="134" spans="1:11" ht="15" customHeight="1" thickBot="1">
      <c r="A134" s="33" t="s">
        <v>9</v>
      </c>
      <c r="B134" s="334" t="s">
        <v>1214</v>
      </c>
      <c r="C134" s="60">
        <f>SUM(C114,C115)</f>
        <v>33849</v>
      </c>
      <c r="D134" s="60">
        <f>SUM(D114,D115)</f>
        <v>39368</v>
      </c>
      <c r="E134" s="60">
        <f>SUM(E114,E115)</f>
        <v>28947</v>
      </c>
      <c r="H134" s="57"/>
      <c r="I134" s="113"/>
      <c r="J134" s="113"/>
      <c r="K134" s="113"/>
    </row>
    <row r="135" spans="1:11" ht="15" customHeight="1" thickBot="1">
      <c r="A135" s="831" t="s">
        <v>10</v>
      </c>
      <c r="B135" s="828" t="s">
        <v>1171</v>
      </c>
      <c r="C135" s="833"/>
      <c r="D135" s="834"/>
      <c r="E135" s="835">
        <v>18</v>
      </c>
      <c r="H135" s="57"/>
      <c r="I135" s="113"/>
      <c r="J135" s="113"/>
      <c r="K135" s="113"/>
    </row>
    <row r="136" spans="1:11" ht="15" customHeight="1" thickBot="1">
      <c r="A136" s="832" t="s">
        <v>11</v>
      </c>
      <c r="B136" s="828" t="s">
        <v>1172</v>
      </c>
      <c r="C136" s="830">
        <f>+C134+C135</f>
        <v>33849</v>
      </c>
      <c r="D136" s="829">
        <f>+D134+D135</f>
        <v>39368</v>
      </c>
      <c r="E136" s="321">
        <f>+E134+E135</f>
        <v>28965</v>
      </c>
      <c r="H136" s="57"/>
      <c r="I136" s="113"/>
      <c r="J136" s="113"/>
      <c r="K136" s="113"/>
    </row>
    <row r="137" spans="1:5" s="2" customFormat="1" ht="12.75" customHeight="1">
      <c r="A137" s="1047"/>
      <c r="B137" s="1047"/>
      <c r="C137" s="1047"/>
      <c r="D137" s="1047"/>
      <c r="E137" s="1047"/>
    </row>
    <row r="139" spans="1:5" ht="15.75">
      <c r="A139" s="1045" t="s">
        <v>173</v>
      </c>
      <c r="B139" s="1045"/>
      <c r="C139" s="1045"/>
      <c r="D139" s="1045"/>
      <c r="E139" s="1045"/>
    </row>
    <row r="140" spans="1:4" ht="16.5" thickBot="1">
      <c r="A140" s="1044" t="s">
        <v>163</v>
      </c>
      <c r="B140" s="1044"/>
      <c r="C140" s="268"/>
      <c r="D140" s="268"/>
    </row>
    <row r="141" spans="1:6" ht="23.25" customHeight="1" thickBot="1">
      <c r="A141" s="33">
        <v>1</v>
      </c>
      <c r="B141" s="46" t="s">
        <v>310</v>
      </c>
      <c r="C141" s="124">
        <f>+C54-C114</f>
        <v>68</v>
      </c>
      <c r="D141" s="124">
        <f>+D54-D114</f>
        <v>674</v>
      </c>
      <c r="E141" s="124">
        <f>+E54-E114</f>
        <v>11285</v>
      </c>
      <c r="F141" s="127"/>
    </row>
    <row r="142" ht="15.75">
      <c r="E142" s="116"/>
    </row>
    <row r="143" spans="1:5" ht="33" customHeight="1">
      <c r="A143" s="1046" t="s">
        <v>311</v>
      </c>
      <c r="B143" s="1046"/>
      <c r="C143" s="1046"/>
      <c r="D143" s="1046"/>
      <c r="E143" s="1046"/>
    </row>
    <row r="144" spans="1:4" ht="16.5" thickBot="1">
      <c r="A144" s="1044" t="s">
        <v>164</v>
      </c>
      <c r="B144" s="1044"/>
      <c r="C144" s="268"/>
      <c r="D144" s="268"/>
    </row>
    <row r="145" spans="1:5" ht="12" customHeight="1" thickBot="1">
      <c r="A145" s="33" t="s">
        <v>3</v>
      </c>
      <c r="B145" s="46" t="s">
        <v>312</v>
      </c>
      <c r="C145" s="119">
        <f>C146-C149</f>
        <v>-4831</v>
      </c>
      <c r="D145" s="119">
        <f>D146-D149</f>
        <v>-6717</v>
      </c>
      <c r="E145" s="119">
        <f>E146-E149</f>
        <v>-6683</v>
      </c>
    </row>
    <row r="146" spans="1:5" ht="12.75" customHeight="1">
      <c r="A146" s="23" t="s">
        <v>94</v>
      </c>
      <c r="B146" s="15" t="s">
        <v>313</v>
      </c>
      <c r="C146" s="144">
        <f aca="true" t="shared" si="0" ref="C146:E147">+C58</f>
        <v>1251</v>
      </c>
      <c r="D146" s="144">
        <f t="shared" si="0"/>
        <v>480</v>
      </c>
      <c r="E146" s="144">
        <f t="shared" si="0"/>
        <v>480</v>
      </c>
    </row>
    <row r="147" spans="1:5" ht="12.75" customHeight="1">
      <c r="A147" s="18" t="s">
        <v>314</v>
      </c>
      <c r="B147" s="8" t="s">
        <v>320</v>
      </c>
      <c r="C147" s="147">
        <f t="shared" si="0"/>
        <v>1251</v>
      </c>
      <c r="D147" s="147">
        <f t="shared" si="0"/>
        <v>480</v>
      </c>
      <c r="E147" s="147">
        <f t="shared" si="0"/>
        <v>480</v>
      </c>
    </row>
    <row r="148" spans="1:5" ht="12.75" customHeight="1">
      <c r="A148" s="18" t="s">
        <v>315</v>
      </c>
      <c r="B148" s="141" t="s">
        <v>316</v>
      </c>
      <c r="C148" s="142">
        <f>+C66</f>
        <v>0</v>
      </c>
      <c r="D148" s="142">
        <f>+D66</f>
        <v>0</v>
      </c>
      <c r="E148" s="142">
        <f>+E66</f>
        <v>0</v>
      </c>
    </row>
    <row r="149" spans="1:5" ht="12.75" customHeight="1">
      <c r="A149" s="22" t="s">
        <v>95</v>
      </c>
      <c r="B149" s="17" t="s">
        <v>317</v>
      </c>
      <c r="C149" s="143">
        <f aca="true" t="shared" si="1" ref="C149:E150">+C115</f>
        <v>6082</v>
      </c>
      <c r="D149" s="143">
        <f t="shared" si="1"/>
        <v>7197</v>
      </c>
      <c r="E149" s="143">
        <f t="shared" si="1"/>
        <v>7163</v>
      </c>
    </row>
    <row r="150" spans="1:5" ht="12.75" customHeight="1">
      <c r="A150" s="19" t="s">
        <v>318</v>
      </c>
      <c r="B150" s="9" t="s">
        <v>321</v>
      </c>
      <c r="C150" s="143">
        <f t="shared" si="1"/>
        <v>0</v>
      </c>
      <c r="D150" s="143">
        <f t="shared" si="1"/>
        <v>480</v>
      </c>
      <c r="E150" s="143">
        <f t="shared" si="1"/>
        <v>480</v>
      </c>
    </row>
    <row r="151" spans="1:5" ht="12.75" customHeight="1" thickBot="1">
      <c r="A151" s="24" t="s">
        <v>319</v>
      </c>
      <c r="B151" s="145" t="s">
        <v>322</v>
      </c>
      <c r="C151" s="118">
        <f>+C125</f>
        <v>6082</v>
      </c>
      <c r="D151" s="118">
        <f>+D125</f>
        <v>6717</v>
      </c>
      <c r="E151" s="118">
        <f>+E125</f>
        <v>6683</v>
      </c>
    </row>
    <row r="153" spans="1:5" ht="15.75">
      <c r="A153" s="1045" t="s">
        <v>1173</v>
      </c>
      <c r="B153" s="1045"/>
      <c r="C153" s="1045"/>
      <c r="D153" s="1045"/>
      <c r="E153" s="1045"/>
    </row>
    <row r="154" spans="1:4" ht="16.5" thickBot="1">
      <c r="A154" s="1044" t="s">
        <v>163</v>
      </c>
      <c r="B154" s="1044"/>
      <c r="C154" s="268"/>
      <c r="D154" s="268"/>
    </row>
    <row r="155" spans="1:5" ht="21.75" thickBot="1">
      <c r="A155" s="33">
        <v>1</v>
      </c>
      <c r="B155" s="46" t="s">
        <v>1174</v>
      </c>
      <c r="C155" s="124">
        <f>+C76-C136</f>
        <v>0</v>
      </c>
      <c r="D155" s="124">
        <f>+D76-D136</f>
        <v>0</v>
      </c>
      <c r="E155" s="56">
        <f>+E76-E136</f>
        <v>10627</v>
      </c>
    </row>
  </sheetData>
  <sheetProtection/>
  <mergeCells count="17">
    <mergeCell ref="A153:E153"/>
    <mergeCell ref="B3:B4"/>
    <mergeCell ref="C3:E3"/>
    <mergeCell ref="A81:A82"/>
    <mergeCell ref="B81:B82"/>
    <mergeCell ref="C81:E81"/>
    <mergeCell ref="A77:E77"/>
    <mergeCell ref="A154:B154"/>
    <mergeCell ref="A2:B2"/>
    <mergeCell ref="A80:B80"/>
    <mergeCell ref="A144:B144"/>
    <mergeCell ref="A139:E139"/>
    <mergeCell ref="A143:E143"/>
    <mergeCell ref="A137:E137"/>
    <mergeCell ref="A140:B140"/>
    <mergeCell ref="A79:E79"/>
    <mergeCell ref="A3:A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1" r:id="rId1"/>
  <headerFooter alignWithMargins="0">
    <oddHeader>&amp;C&amp;"Times New Roman CE,Félkövér"&amp;12
Pula Község Önkormányzata
2012. ÉVI KÖLTSÉGVETÉSÉNEK MÉRLEGE&amp;10
&amp;R&amp;"Times New Roman CE,Félkövér dőlt"&amp;11 1. melléklet a ........./2013. (.......) önkormányzati rendelethez</oddHeader>
  </headerFooter>
  <rowBreaks count="1" manualBreakCount="1">
    <brk id="77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C46" sqref="C46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5.00390625" style="5" customWidth="1"/>
    <col min="4" max="6" width="13.375" style="5" customWidth="1"/>
    <col min="7" max="16384" width="9.375" style="5" customWidth="1"/>
  </cols>
  <sheetData>
    <row r="1" spans="1:6" s="3" customFormat="1" ht="21" customHeight="1" thickBot="1">
      <c r="A1" s="187"/>
      <c r="B1" s="188"/>
      <c r="C1" s="246"/>
      <c r="D1" s="246"/>
      <c r="E1" s="246"/>
      <c r="F1" s="244" t="s">
        <v>1304</v>
      </c>
    </row>
    <row r="2" spans="1:6" s="99" customFormat="1" ht="25.5" customHeight="1">
      <c r="A2" s="1087" t="s">
        <v>356</v>
      </c>
      <c r="B2" s="1088"/>
      <c r="C2" s="1089" t="s">
        <v>1263</v>
      </c>
      <c r="D2" s="1090"/>
      <c r="E2" s="1091"/>
      <c r="F2" s="247" t="s">
        <v>52</v>
      </c>
    </row>
    <row r="3" spans="1:6" s="99" customFormat="1" ht="16.5" thickBot="1">
      <c r="A3" s="191" t="s">
        <v>355</v>
      </c>
      <c r="B3" s="192"/>
      <c r="C3" s="1092" t="s">
        <v>1309</v>
      </c>
      <c r="D3" s="1093"/>
      <c r="E3" s="1093"/>
      <c r="F3" s="248" t="s">
        <v>38</v>
      </c>
    </row>
    <row r="4" spans="1:6" s="100" customFormat="1" ht="15.75" customHeight="1" thickBot="1">
      <c r="A4" s="193"/>
      <c r="B4" s="193"/>
      <c r="C4" s="193"/>
      <c r="D4" s="193"/>
      <c r="E4" s="193"/>
      <c r="F4" s="194" t="s">
        <v>40</v>
      </c>
    </row>
    <row r="5" spans="1:6" ht="13.5" thickBot="1">
      <c r="A5" s="1094" t="s">
        <v>357</v>
      </c>
      <c r="B5" s="1095"/>
      <c r="C5" s="1098" t="s">
        <v>41</v>
      </c>
      <c r="D5" s="465" t="s">
        <v>505</v>
      </c>
      <c r="E5" s="465" t="s">
        <v>506</v>
      </c>
      <c r="F5" s="1085" t="s">
        <v>413</v>
      </c>
    </row>
    <row r="6" spans="1:6" ht="13.5" thickBot="1">
      <c r="A6" s="1096"/>
      <c r="B6" s="1097"/>
      <c r="C6" s="1099"/>
      <c r="D6" s="1100" t="s">
        <v>516</v>
      </c>
      <c r="E6" s="1101"/>
      <c r="F6" s="1086"/>
    </row>
    <row r="7" spans="1:6" s="84" customFormat="1" ht="12.75" customHeight="1" thickBot="1">
      <c r="A7" s="182">
        <v>1</v>
      </c>
      <c r="B7" s="183">
        <v>2</v>
      </c>
      <c r="C7" s="183">
        <v>3</v>
      </c>
      <c r="D7" s="466">
        <v>4</v>
      </c>
      <c r="E7" s="466">
        <v>5</v>
      </c>
      <c r="F7" s="184">
        <v>6</v>
      </c>
    </row>
    <row r="8" spans="1:6" s="84" customFormat="1" ht="15.75" customHeight="1" thickBot="1">
      <c r="A8" s="195"/>
      <c r="B8" s="196"/>
      <c r="C8" s="196" t="s">
        <v>42</v>
      </c>
      <c r="D8" s="196"/>
      <c r="E8" s="196"/>
      <c r="F8" s="197"/>
    </row>
    <row r="9" spans="1:6" s="101" customFormat="1" ht="12" customHeight="1" thickBot="1">
      <c r="A9" s="182" t="s">
        <v>3</v>
      </c>
      <c r="B9" s="198"/>
      <c r="C9" s="199" t="s">
        <v>374</v>
      </c>
      <c r="D9" s="121">
        <f>SUM(D10:D17)</f>
        <v>0</v>
      </c>
      <c r="E9" s="121">
        <f>SUM(E10:E17)</f>
        <v>0</v>
      </c>
      <c r="F9" s="121">
        <f>SUM(F10:F17)</f>
        <v>0</v>
      </c>
    </row>
    <row r="10" spans="1:6" s="101" customFormat="1" ht="12" customHeight="1">
      <c r="A10" s="203"/>
      <c r="B10" s="201" t="s">
        <v>94</v>
      </c>
      <c r="C10" s="15" t="s">
        <v>203</v>
      </c>
      <c r="D10" s="266"/>
      <c r="E10" s="266"/>
      <c r="F10" s="266"/>
    </row>
    <row r="11" spans="1:6" s="101" customFormat="1" ht="12" customHeight="1">
      <c r="A11" s="200"/>
      <c r="B11" s="201" t="s">
        <v>95</v>
      </c>
      <c r="C11" s="9" t="s">
        <v>204</v>
      </c>
      <c r="D11" s="261"/>
      <c r="E11" s="261"/>
      <c r="F11" s="261"/>
    </row>
    <row r="12" spans="1:6" s="101" customFormat="1" ht="12" customHeight="1">
      <c r="A12" s="200"/>
      <c r="B12" s="201" t="s">
        <v>96</v>
      </c>
      <c r="C12" s="9" t="s">
        <v>205</v>
      </c>
      <c r="D12" s="261"/>
      <c r="E12" s="261"/>
      <c r="F12" s="261"/>
    </row>
    <row r="13" spans="1:6" s="101" customFormat="1" ht="12" customHeight="1">
      <c r="A13" s="200"/>
      <c r="B13" s="201" t="s">
        <v>97</v>
      </c>
      <c r="C13" s="9" t="s">
        <v>206</v>
      </c>
      <c r="D13" s="261"/>
      <c r="E13" s="261"/>
      <c r="F13" s="261"/>
    </row>
    <row r="14" spans="1:6" s="101" customFormat="1" ht="12" customHeight="1">
      <c r="A14" s="200"/>
      <c r="B14" s="201" t="s">
        <v>153</v>
      </c>
      <c r="C14" s="8" t="s">
        <v>207</v>
      </c>
      <c r="D14" s="261"/>
      <c r="E14" s="261"/>
      <c r="F14" s="261"/>
    </row>
    <row r="15" spans="1:6" s="101" customFormat="1" ht="12" customHeight="1">
      <c r="A15" s="205"/>
      <c r="B15" s="201" t="s">
        <v>98</v>
      </c>
      <c r="C15" s="9" t="s">
        <v>208</v>
      </c>
      <c r="D15" s="267"/>
      <c r="E15" s="267"/>
      <c r="F15" s="267"/>
    </row>
    <row r="16" spans="1:6" s="102" customFormat="1" ht="12" customHeight="1">
      <c r="A16" s="200"/>
      <c r="B16" s="201" t="s">
        <v>99</v>
      </c>
      <c r="C16" s="9" t="s">
        <v>375</v>
      </c>
      <c r="D16" s="261"/>
      <c r="E16" s="261"/>
      <c r="F16" s="261"/>
    </row>
    <row r="17" spans="1:6" s="102" customFormat="1" ht="12" customHeight="1" thickBot="1">
      <c r="A17" s="206"/>
      <c r="B17" s="207" t="s">
        <v>108</v>
      </c>
      <c r="C17" s="8" t="s">
        <v>352</v>
      </c>
      <c r="D17" s="164"/>
      <c r="E17" s="164"/>
      <c r="F17" s="164"/>
    </row>
    <row r="18" spans="1:6" s="101" customFormat="1" ht="12" customHeight="1" thickBot="1">
      <c r="A18" s="182" t="s">
        <v>4</v>
      </c>
      <c r="B18" s="198"/>
      <c r="C18" s="199" t="s">
        <v>376</v>
      </c>
      <c r="D18" s="121">
        <f>SUM(D19:D22)</f>
        <v>0</v>
      </c>
      <c r="E18" s="121">
        <f>SUM(E19:E22)</f>
        <v>0</v>
      </c>
      <c r="F18" s="121">
        <f>SUM(F19:F22)</f>
        <v>0</v>
      </c>
    </row>
    <row r="19" spans="1:6" s="102" customFormat="1" ht="12" customHeight="1">
      <c r="A19" s="200"/>
      <c r="B19" s="201" t="s">
        <v>100</v>
      </c>
      <c r="C19" s="11" t="s">
        <v>114</v>
      </c>
      <c r="D19" s="261"/>
      <c r="E19" s="261"/>
      <c r="F19" s="261"/>
    </row>
    <row r="20" spans="1:6" s="102" customFormat="1" ht="12" customHeight="1">
      <c r="A20" s="200"/>
      <c r="B20" s="201" t="s">
        <v>101</v>
      </c>
      <c r="C20" s="9" t="s">
        <v>115</v>
      </c>
      <c r="D20" s="261"/>
      <c r="E20" s="261"/>
      <c r="F20" s="261"/>
    </row>
    <row r="21" spans="1:6" s="102" customFormat="1" ht="12" customHeight="1">
      <c r="A21" s="200"/>
      <c r="B21" s="201" t="s">
        <v>102</v>
      </c>
      <c r="C21" s="9" t="s">
        <v>377</v>
      </c>
      <c r="D21" s="261"/>
      <c r="E21" s="261"/>
      <c r="F21" s="261"/>
    </row>
    <row r="22" spans="1:6" s="102" customFormat="1" ht="12" customHeight="1" thickBot="1">
      <c r="A22" s="200"/>
      <c r="B22" s="201" t="s">
        <v>103</v>
      </c>
      <c r="C22" s="9" t="s">
        <v>116</v>
      </c>
      <c r="D22" s="261"/>
      <c r="E22" s="261"/>
      <c r="F22" s="261"/>
    </row>
    <row r="23" spans="1:6" s="102" customFormat="1" ht="12" customHeight="1" thickBot="1">
      <c r="A23" s="186" t="s">
        <v>5</v>
      </c>
      <c r="B23" s="110"/>
      <c r="C23" s="110" t="s">
        <v>378</v>
      </c>
      <c r="D23" s="156"/>
      <c r="E23" s="156"/>
      <c r="F23" s="156"/>
    </row>
    <row r="24" spans="1:6" s="101" customFormat="1" ht="12" customHeight="1" thickBot="1">
      <c r="A24" s="186" t="s">
        <v>6</v>
      </c>
      <c r="B24" s="198"/>
      <c r="C24" s="110" t="s">
        <v>1327</v>
      </c>
      <c r="D24" s="156"/>
      <c r="E24" s="156"/>
      <c r="F24" s="156">
        <v>480</v>
      </c>
    </row>
    <row r="25" spans="1:6" s="101" customFormat="1" ht="12" customHeight="1" thickBot="1">
      <c r="A25" s="182" t="s">
        <v>7</v>
      </c>
      <c r="B25" s="161"/>
      <c r="C25" s="110" t="s">
        <v>380</v>
      </c>
      <c r="D25" s="262">
        <f>+D26+D27</f>
        <v>0</v>
      </c>
      <c r="E25" s="262">
        <f>+E26+E27</f>
        <v>0</v>
      </c>
      <c r="F25" s="262">
        <f>+F26+F27</f>
        <v>0</v>
      </c>
    </row>
    <row r="26" spans="1:6" s="101" customFormat="1" ht="12" customHeight="1">
      <c r="A26" s="203"/>
      <c r="B26" s="157" t="s">
        <v>78</v>
      </c>
      <c r="C26" s="134" t="s">
        <v>70</v>
      </c>
      <c r="D26" s="257"/>
      <c r="E26" s="257"/>
      <c r="F26" s="257"/>
    </row>
    <row r="27" spans="1:6" s="101" customFormat="1" ht="12" customHeight="1" thickBot="1">
      <c r="A27" s="209"/>
      <c r="B27" s="159" t="s">
        <v>79</v>
      </c>
      <c r="C27" s="136" t="s">
        <v>381</v>
      </c>
      <c r="D27" s="258"/>
      <c r="E27" s="258"/>
      <c r="F27" s="258"/>
    </row>
    <row r="28" spans="1:6" s="102" customFormat="1" ht="12" customHeight="1" thickBot="1">
      <c r="A28" s="217" t="s">
        <v>8</v>
      </c>
      <c r="B28" s="218"/>
      <c r="C28" s="110" t="s">
        <v>382</v>
      </c>
      <c r="D28" s="156"/>
      <c r="E28" s="156"/>
      <c r="F28" s="156"/>
    </row>
    <row r="29" spans="1:6" s="102" customFormat="1" ht="12" customHeight="1" thickBot="1">
      <c r="A29" s="217" t="s">
        <v>9</v>
      </c>
      <c r="B29" s="931"/>
      <c r="C29" s="932" t="s">
        <v>1194</v>
      </c>
      <c r="D29" s="265"/>
      <c r="E29" s="265"/>
      <c r="F29" s="265"/>
    </row>
    <row r="30" spans="1:6" s="102" customFormat="1" ht="15" customHeight="1" thickBot="1">
      <c r="A30" s="217" t="s">
        <v>10</v>
      </c>
      <c r="B30" s="222"/>
      <c r="C30" s="223" t="s">
        <v>383</v>
      </c>
      <c r="D30" s="262">
        <f>SUM(D9,D18,D23,D24,D25,D28,D29)</f>
        <v>0</v>
      </c>
      <c r="E30" s="262">
        <f>SUM(E9,E18,E23,E24,E25,E28,E29)</f>
        <v>0</v>
      </c>
      <c r="F30" s="262">
        <f>SUM(F9,F18,F23,F24,F25,F28,F29)</f>
        <v>480</v>
      </c>
    </row>
    <row r="31" spans="1:6" s="102" customFormat="1" ht="15" customHeight="1">
      <c r="A31" s="225"/>
      <c r="B31" s="225"/>
      <c r="C31" s="226"/>
      <c r="D31" s="226"/>
      <c r="E31" s="226"/>
      <c r="F31" s="227"/>
    </row>
    <row r="32" spans="1:6" ht="13.5" thickBot="1">
      <c r="A32" s="228"/>
      <c r="B32" s="229"/>
      <c r="C32" s="229"/>
      <c r="D32" s="229"/>
      <c r="E32" s="229"/>
      <c r="F32" s="229"/>
    </row>
    <row r="33" spans="1:6" s="84" customFormat="1" ht="16.5" customHeight="1" thickBot="1">
      <c r="A33" s="230"/>
      <c r="B33" s="231"/>
      <c r="C33" s="232" t="s">
        <v>48</v>
      </c>
      <c r="D33" s="232"/>
      <c r="E33" s="232"/>
      <c r="F33" s="233"/>
    </row>
    <row r="34" spans="1:6" s="103" customFormat="1" ht="12" customHeight="1" thickBot="1">
      <c r="A34" s="186" t="s">
        <v>3</v>
      </c>
      <c r="B34" s="34"/>
      <c r="C34" s="46" t="s">
        <v>274</v>
      </c>
      <c r="D34" s="121">
        <f>SUM(D35:D39)</f>
        <v>0</v>
      </c>
      <c r="E34" s="121">
        <f>SUM(E35:E39)</f>
        <v>0</v>
      </c>
      <c r="F34" s="121">
        <f>SUM(F35:F39)</f>
        <v>195</v>
      </c>
    </row>
    <row r="35" spans="1:6" ht="12" customHeight="1">
      <c r="A35" s="234"/>
      <c r="B35" s="155" t="s">
        <v>94</v>
      </c>
      <c r="C35" s="11" t="s">
        <v>34</v>
      </c>
      <c r="D35" s="128"/>
      <c r="E35" s="128"/>
      <c r="F35" s="128"/>
    </row>
    <row r="36" spans="1:6" ht="12" customHeight="1">
      <c r="A36" s="235"/>
      <c r="B36" s="150" t="s">
        <v>95</v>
      </c>
      <c r="C36" s="9" t="s">
        <v>275</v>
      </c>
      <c r="D36" s="261"/>
      <c r="E36" s="261"/>
      <c r="F36" s="261"/>
    </row>
    <row r="37" spans="1:6" ht="12" customHeight="1">
      <c r="A37" s="235"/>
      <c r="B37" s="150" t="s">
        <v>96</v>
      </c>
      <c r="C37" s="9" t="s">
        <v>142</v>
      </c>
      <c r="D37" s="261"/>
      <c r="E37" s="261"/>
      <c r="F37" s="261">
        <v>45</v>
      </c>
    </row>
    <row r="38" spans="1:6" ht="12" customHeight="1">
      <c r="A38" s="235"/>
      <c r="B38" s="150" t="s">
        <v>97</v>
      </c>
      <c r="C38" s="9" t="s">
        <v>276</v>
      </c>
      <c r="D38" s="261"/>
      <c r="E38" s="261"/>
      <c r="F38" s="261"/>
    </row>
    <row r="39" spans="1:6" ht="12" customHeight="1" thickBot="1">
      <c r="A39" s="235"/>
      <c r="B39" s="150" t="s">
        <v>107</v>
      </c>
      <c r="C39" s="9" t="s">
        <v>1311</v>
      </c>
      <c r="D39" s="261"/>
      <c r="E39" s="261"/>
      <c r="F39" s="261">
        <v>150</v>
      </c>
    </row>
    <row r="40" spans="1:6" ht="12" customHeight="1" thickBot="1">
      <c r="A40" s="186" t="s">
        <v>4</v>
      </c>
      <c r="B40" s="34"/>
      <c r="C40" s="46" t="s">
        <v>384</v>
      </c>
      <c r="D40" s="121">
        <f>SUM(D41:D44)</f>
        <v>0</v>
      </c>
      <c r="E40" s="121">
        <f>SUM(E41:E44)</f>
        <v>0</v>
      </c>
      <c r="F40" s="121">
        <f>SUM(F41:F44)</f>
        <v>0</v>
      </c>
    </row>
    <row r="41" spans="1:6" s="103" customFormat="1" ht="12" customHeight="1">
      <c r="A41" s="234"/>
      <c r="B41" s="155" t="s">
        <v>100</v>
      </c>
      <c r="C41" s="11" t="s">
        <v>280</v>
      </c>
      <c r="D41" s="128"/>
      <c r="E41" s="128"/>
      <c r="F41" s="128"/>
    </row>
    <row r="42" spans="1:6" ht="12" customHeight="1">
      <c r="A42" s="235"/>
      <c r="B42" s="150" t="s">
        <v>101</v>
      </c>
      <c r="C42" s="9" t="s">
        <v>281</v>
      </c>
      <c r="D42" s="261"/>
      <c r="E42" s="261"/>
      <c r="F42" s="261"/>
    </row>
    <row r="43" spans="1:6" ht="12" customHeight="1">
      <c r="A43" s="235"/>
      <c r="B43" s="150" t="s">
        <v>102</v>
      </c>
      <c r="C43" s="9" t="s">
        <v>288</v>
      </c>
      <c r="D43" s="261"/>
      <c r="E43" s="261"/>
      <c r="F43" s="261"/>
    </row>
    <row r="44" spans="1:6" ht="12" customHeight="1" thickBot="1">
      <c r="A44" s="235"/>
      <c r="B44" s="150" t="s">
        <v>103</v>
      </c>
      <c r="C44" s="9" t="s">
        <v>49</v>
      </c>
      <c r="D44" s="261"/>
      <c r="E44" s="261"/>
      <c r="F44" s="261"/>
    </row>
    <row r="45" spans="1:6" ht="12" customHeight="1" thickBot="1">
      <c r="A45" s="186" t="s">
        <v>5</v>
      </c>
      <c r="B45" s="34"/>
      <c r="C45" s="46" t="s">
        <v>1328</v>
      </c>
      <c r="D45" s="156"/>
      <c r="E45" s="156"/>
      <c r="F45" s="156">
        <v>480</v>
      </c>
    </row>
    <row r="46" spans="1:6" ht="12" customHeight="1" thickBot="1">
      <c r="A46" s="186" t="s">
        <v>6</v>
      </c>
      <c r="B46" s="34"/>
      <c r="C46" s="46" t="s">
        <v>1193</v>
      </c>
      <c r="D46" s="156"/>
      <c r="E46" s="156"/>
      <c r="F46" s="156"/>
    </row>
    <row r="47" spans="1:6" ht="15" customHeight="1" thickBot="1">
      <c r="A47" s="186" t="s">
        <v>7</v>
      </c>
      <c r="B47" s="211"/>
      <c r="C47" s="237" t="s">
        <v>387</v>
      </c>
      <c r="D47" s="121">
        <f>+D34+D40+D45+D46</f>
        <v>0</v>
      </c>
      <c r="E47" s="121">
        <f>+E34+E40+E45+E46</f>
        <v>0</v>
      </c>
      <c r="F47" s="121">
        <f>+F34+F40+F45+F46</f>
        <v>675</v>
      </c>
    </row>
    <row r="48" spans="1:6" ht="13.5" thickBot="1">
      <c r="A48" s="238"/>
      <c r="B48" s="239"/>
      <c r="C48" s="239"/>
      <c r="D48" s="239"/>
      <c r="E48" s="239"/>
      <c r="F48" s="239"/>
    </row>
    <row r="49" spans="1:6" ht="15" customHeight="1" thickBot="1">
      <c r="A49" s="240" t="s">
        <v>372</v>
      </c>
      <c r="B49" s="241"/>
      <c r="C49" s="242"/>
      <c r="D49" s="106"/>
      <c r="E49" s="106"/>
      <c r="F49" s="106"/>
    </row>
    <row r="50" spans="1:6" ht="14.25" customHeight="1" thickBot="1">
      <c r="A50" s="240" t="s">
        <v>373</v>
      </c>
      <c r="B50" s="241"/>
      <c r="C50" s="242"/>
      <c r="D50" s="106"/>
      <c r="E50" s="106"/>
      <c r="F50" s="106"/>
    </row>
  </sheetData>
  <sheetProtection formatCells="0"/>
  <mergeCells count="7">
    <mergeCell ref="A2:B2"/>
    <mergeCell ref="C2:E2"/>
    <mergeCell ref="C3:E3"/>
    <mergeCell ref="A5:B6"/>
    <mergeCell ref="C5:C6"/>
    <mergeCell ref="F5:F6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3">
      <selection activeCell="F38" sqref="F38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5.00390625" style="5" customWidth="1"/>
    <col min="4" max="6" width="13.375" style="5" customWidth="1"/>
    <col min="7" max="16384" width="9.375" style="5" customWidth="1"/>
  </cols>
  <sheetData>
    <row r="1" spans="1:6" s="3" customFormat="1" ht="21" customHeight="1" thickBot="1">
      <c r="A1" s="187"/>
      <c r="B1" s="188"/>
      <c r="C1" s="246"/>
      <c r="D1" s="246"/>
      <c r="E1" s="246"/>
      <c r="F1" s="244" t="s">
        <v>1305</v>
      </c>
    </row>
    <row r="2" spans="1:6" s="99" customFormat="1" ht="25.5" customHeight="1">
      <c r="A2" s="1087" t="s">
        <v>356</v>
      </c>
      <c r="B2" s="1088"/>
      <c r="C2" s="1089" t="s">
        <v>1263</v>
      </c>
      <c r="D2" s="1090"/>
      <c r="E2" s="1091"/>
      <c r="F2" s="247" t="s">
        <v>52</v>
      </c>
    </row>
    <row r="3" spans="1:6" s="99" customFormat="1" ht="16.5" thickBot="1">
      <c r="A3" s="191" t="s">
        <v>355</v>
      </c>
      <c r="B3" s="192"/>
      <c r="C3" s="1092" t="s">
        <v>1297</v>
      </c>
      <c r="D3" s="1093"/>
      <c r="E3" s="1093"/>
      <c r="F3" s="248" t="s">
        <v>38</v>
      </c>
    </row>
    <row r="4" spans="1:6" s="100" customFormat="1" ht="15.75" customHeight="1" thickBot="1">
      <c r="A4" s="193"/>
      <c r="B4" s="193"/>
      <c r="C4" s="193"/>
      <c r="D4" s="193"/>
      <c r="E4" s="193"/>
      <c r="F4" s="194" t="s">
        <v>40</v>
      </c>
    </row>
    <row r="5" spans="1:6" ht="13.5" thickBot="1">
      <c r="A5" s="1094" t="s">
        <v>357</v>
      </c>
      <c r="B5" s="1095"/>
      <c r="C5" s="1098" t="s">
        <v>41</v>
      </c>
      <c r="D5" s="465" t="s">
        <v>505</v>
      </c>
      <c r="E5" s="465" t="s">
        <v>506</v>
      </c>
      <c r="F5" s="1085" t="s">
        <v>413</v>
      </c>
    </row>
    <row r="6" spans="1:6" ht="13.5" thickBot="1">
      <c r="A6" s="1096"/>
      <c r="B6" s="1097"/>
      <c r="C6" s="1099"/>
      <c r="D6" s="1100" t="s">
        <v>516</v>
      </c>
      <c r="E6" s="1101"/>
      <c r="F6" s="1086"/>
    </row>
    <row r="7" spans="1:6" s="84" customFormat="1" ht="12.75" customHeight="1" thickBot="1">
      <c r="A7" s="182">
        <v>1</v>
      </c>
      <c r="B7" s="183">
        <v>2</v>
      </c>
      <c r="C7" s="183">
        <v>3</v>
      </c>
      <c r="D7" s="466">
        <v>4</v>
      </c>
      <c r="E7" s="466">
        <v>5</v>
      </c>
      <c r="F7" s="184">
        <v>6</v>
      </c>
    </row>
    <row r="8" spans="1:6" s="84" customFormat="1" ht="15.75" customHeight="1" thickBot="1">
      <c r="A8" s="195"/>
      <c r="B8" s="196"/>
      <c r="C8" s="196" t="s">
        <v>42</v>
      </c>
      <c r="D8" s="196"/>
      <c r="E8" s="196"/>
      <c r="F8" s="197"/>
    </row>
    <row r="9" spans="1:6" s="101" customFormat="1" ht="12" customHeight="1" thickBot="1">
      <c r="A9" s="182" t="s">
        <v>3</v>
      </c>
      <c r="B9" s="198"/>
      <c r="C9" s="199" t="s">
        <v>374</v>
      </c>
      <c r="D9" s="121">
        <f>SUM(D10:D17)</f>
        <v>0</v>
      </c>
      <c r="E9" s="121">
        <f>SUM(E10:E17)</f>
        <v>0</v>
      </c>
      <c r="F9" s="121">
        <f>SUM(F10:F17)</f>
        <v>0</v>
      </c>
    </row>
    <row r="10" spans="1:6" s="101" customFormat="1" ht="12" customHeight="1">
      <c r="A10" s="203"/>
      <c r="B10" s="201" t="s">
        <v>94</v>
      </c>
      <c r="C10" s="15" t="s">
        <v>203</v>
      </c>
      <c r="D10" s="266"/>
      <c r="E10" s="266"/>
      <c r="F10" s="266"/>
    </row>
    <row r="11" spans="1:6" s="101" customFormat="1" ht="12" customHeight="1">
      <c r="A11" s="200"/>
      <c r="B11" s="201" t="s">
        <v>95</v>
      </c>
      <c r="C11" s="9" t="s">
        <v>204</v>
      </c>
      <c r="D11" s="261"/>
      <c r="E11" s="261"/>
      <c r="F11" s="261"/>
    </row>
    <row r="12" spans="1:6" s="101" customFormat="1" ht="12" customHeight="1">
      <c r="A12" s="200"/>
      <c r="B12" s="201" t="s">
        <v>96</v>
      </c>
      <c r="C12" s="9" t="s">
        <v>205</v>
      </c>
      <c r="D12" s="261"/>
      <c r="E12" s="261"/>
      <c r="F12" s="261"/>
    </row>
    <row r="13" spans="1:6" s="101" customFormat="1" ht="12" customHeight="1">
      <c r="A13" s="200"/>
      <c r="B13" s="201" t="s">
        <v>97</v>
      </c>
      <c r="C13" s="9" t="s">
        <v>206</v>
      </c>
      <c r="D13" s="261"/>
      <c r="E13" s="261"/>
      <c r="F13" s="261"/>
    </row>
    <row r="14" spans="1:6" s="101" customFormat="1" ht="12" customHeight="1">
      <c r="A14" s="200"/>
      <c r="B14" s="201" t="s">
        <v>153</v>
      </c>
      <c r="C14" s="8" t="s">
        <v>207</v>
      </c>
      <c r="D14" s="261"/>
      <c r="E14" s="261"/>
      <c r="F14" s="261"/>
    </row>
    <row r="15" spans="1:6" s="101" customFormat="1" ht="12" customHeight="1">
      <c r="A15" s="205"/>
      <c r="B15" s="201" t="s">
        <v>98</v>
      </c>
      <c r="C15" s="9" t="s">
        <v>208</v>
      </c>
      <c r="D15" s="267"/>
      <c r="E15" s="267"/>
      <c r="F15" s="267"/>
    </row>
    <row r="16" spans="1:6" s="102" customFormat="1" ht="12" customHeight="1">
      <c r="A16" s="200"/>
      <c r="B16" s="201" t="s">
        <v>99</v>
      </c>
      <c r="C16" s="9" t="s">
        <v>375</v>
      </c>
      <c r="D16" s="261"/>
      <c r="E16" s="261"/>
      <c r="F16" s="261"/>
    </row>
    <row r="17" spans="1:6" s="102" customFormat="1" ht="12" customHeight="1" thickBot="1">
      <c r="A17" s="206"/>
      <c r="B17" s="207" t="s">
        <v>108</v>
      </c>
      <c r="C17" s="8" t="s">
        <v>352</v>
      </c>
      <c r="D17" s="164"/>
      <c r="E17" s="164"/>
      <c r="F17" s="164"/>
    </row>
    <row r="18" spans="1:6" s="101" customFormat="1" ht="12" customHeight="1" thickBot="1">
      <c r="A18" s="182" t="s">
        <v>4</v>
      </c>
      <c r="B18" s="198"/>
      <c r="C18" s="199" t="s">
        <v>376</v>
      </c>
      <c r="D18" s="121">
        <f>SUM(D19:D22)</f>
        <v>0</v>
      </c>
      <c r="E18" s="121">
        <f>SUM(E19:E22)</f>
        <v>0</v>
      </c>
      <c r="F18" s="121">
        <f>SUM(F19:F22)</f>
        <v>75</v>
      </c>
    </row>
    <row r="19" spans="1:6" s="102" customFormat="1" ht="12" customHeight="1">
      <c r="A19" s="200"/>
      <c r="B19" s="201" t="s">
        <v>100</v>
      </c>
      <c r="C19" s="11" t="s">
        <v>114</v>
      </c>
      <c r="D19" s="261"/>
      <c r="E19" s="261"/>
      <c r="F19" s="261"/>
    </row>
    <row r="20" spans="1:6" s="102" customFormat="1" ht="12" customHeight="1">
      <c r="A20" s="200"/>
      <c r="B20" s="201" t="s">
        <v>101</v>
      </c>
      <c r="C20" s="9" t="s">
        <v>115</v>
      </c>
      <c r="D20" s="261"/>
      <c r="E20" s="261"/>
      <c r="F20" s="261"/>
    </row>
    <row r="21" spans="1:6" s="102" customFormat="1" ht="12" customHeight="1">
      <c r="A21" s="200"/>
      <c r="B21" s="201" t="s">
        <v>102</v>
      </c>
      <c r="C21" s="9" t="s">
        <v>377</v>
      </c>
      <c r="D21" s="261"/>
      <c r="E21" s="261"/>
      <c r="F21" s="261"/>
    </row>
    <row r="22" spans="1:6" s="102" customFormat="1" ht="12" customHeight="1" thickBot="1">
      <c r="A22" s="200"/>
      <c r="B22" s="201" t="s">
        <v>103</v>
      </c>
      <c r="C22" s="9" t="s">
        <v>116</v>
      </c>
      <c r="D22" s="261"/>
      <c r="E22" s="261"/>
      <c r="F22" s="261">
        <v>75</v>
      </c>
    </row>
    <row r="23" spans="1:6" s="102" customFormat="1" ht="12" customHeight="1" thickBot="1">
      <c r="A23" s="186" t="s">
        <v>5</v>
      </c>
      <c r="B23" s="110"/>
      <c r="C23" s="110" t="s">
        <v>378</v>
      </c>
      <c r="D23" s="156"/>
      <c r="E23" s="156"/>
      <c r="F23" s="156"/>
    </row>
    <row r="24" spans="1:6" s="101" customFormat="1" ht="12" customHeight="1" thickBot="1">
      <c r="A24" s="186" t="s">
        <v>6</v>
      </c>
      <c r="B24" s="198"/>
      <c r="C24" s="110" t="s">
        <v>379</v>
      </c>
      <c r="D24" s="156"/>
      <c r="E24" s="156"/>
      <c r="F24" s="156"/>
    </row>
    <row r="25" spans="1:6" s="101" customFormat="1" ht="12" customHeight="1" thickBot="1">
      <c r="A25" s="182" t="s">
        <v>7</v>
      </c>
      <c r="B25" s="161"/>
      <c r="C25" s="110" t="s">
        <v>380</v>
      </c>
      <c r="D25" s="262">
        <f>+D26+D27</f>
        <v>0</v>
      </c>
      <c r="E25" s="262">
        <f>+E26+E27</f>
        <v>0</v>
      </c>
      <c r="F25" s="262">
        <f>+F26+F27</f>
        <v>0</v>
      </c>
    </row>
    <row r="26" spans="1:6" s="101" customFormat="1" ht="12" customHeight="1">
      <c r="A26" s="203"/>
      <c r="B26" s="157" t="s">
        <v>78</v>
      </c>
      <c r="C26" s="134" t="s">
        <v>70</v>
      </c>
      <c r="D26" s="257"/>
      <c r="E26" s="257"/>
      <c r="F26" s="257"/>
    </row>
    <row r="27" spans="1:6" s="101" customFormat="1" ht="12" customHeight="1" thickBot="1">
      <c r="A27" s="209"/>
      <c r="B27" s="159" t="s">
        <v>79</v>
      </c>
      <c r="C27" s="136" t="s">
        <v>381</v>
      </c>
      <c r="D27" s="258"/>
      <c r="E27" s="258"/>
      <c r="F27" s="258"/>
    </row>
    <row r="28" spans="1:6" s="102" customFormat="1" ht="12" customHeight="1" thickBot="1">
      <c r="A28" s="217" t="s">
        <v>8</v>
      </c>
      <c r="B28" s="218"/>
      <c r="C28" s="110" t="s">
        <v>382</v>
      </c>
      <c r="D28" s="156"/>
      <c r="E28" s="156"/>
      <c r="F28" s="156"/>
    </row>
    <row r="29" spans="1:6" s="102" customFormat="1" ht="12" customHeight="1" thickBot="1">
      <c r="A29" s="217" t="s">
        <v>9</v>
      </c>
      <c r="B29" s="931"/>
      <c r="C29" s="932" t="s">
        <v>1194</v>
      </c>
      <c r="D29" s="265"/>
      <c r="E29" s="265"/>
      <c r="F29" s="265"/>
    </row>
    <row r="30" spans="1:6" s="102" customFormat="1" ht="15" customHeight="1" thickBot="1">
      <c r="A30" s="217" t="s">
        <v>10</v>
      </c>
      <c r="B30" s="222"/>
      <c r="C30" s="223" t="s">
        <v>383</v>
      </c>
      <c r="D30" s="262">
        <f>SUM(D9,D18,D23,D24,D25,D28,D29)</f>
        <v>0</v>
      </c>
      <c r="E30" s="262">
        <f>SUM(E9,E18,E23,E24,E25,E28,E29)</f>
        <v>0</v>
      </c>
      <c r="F30" s="262">
        <f>SUM(F9,F18,F23,F24,F25,F28,F29)</f>
        <v>75</v>
      </c>
    </row>
    <row r="31" spans="1:6" s="102" customFormat="1" ht="15" customHeight="1">
      <c r="A31" s="225"/>
      <c r="B31" s="225"/>
      <c r="C31" s="226"/>
      <c r="D31" s="226"/>
      <c r="E31" s="226"/>
      <c r="F31" s="227"/>
    </row>
    <row r="32" spans="1:6" ht="13.5" thickBot="1">
      <c r="A32" s="228"/>
      <c r="B32" s="229"/>
      <c r="C32" s="229"/>
      <c r="D32" s="229"/>
      <c r="E32" s="229"/>
      <c r="F32" s="229"/>
    </row>
    <row r="33" spans="1:6" s="84" customFormat="1" ht="16.5" customHeight="1" thickBot="1">
      <c r="A33" s="230"/>
      <c r="B33" s="231"/>
      <c r="C33" s="232" t="s">
        <v>48</v>
      </c>
      <c r="D33" s="232"/>
      <c r="E33" s="232"/>
      <c r="F33" s="233"/>
    </row>
    <row r="34" spans="1:6" s="103" customFormat="1" ht="12" customHeight="1" thickBot="1">
      <c r="A34" s="186" t="s">
        <v>3</v>
      </c>
      <c r="B34" s="34"/>
      <c r="C34" s="46" t="s">
        <v>274</v>
      </c>
      <c r="D34" s="121">
        <f>SUM(D35:D39)</f>
        <v>0</v>
      </c>
      <c r="E34" s="121">
        <f>SUM(E35:E39)</f>
        <v>0</v>
      </c>
      <c r="F34" s="121">
        <f>SUM(F35:F39)</f>
        <v>3587</v>
      </c>
    </row>
    <row r="35" spans="1:6" ht="12" customHeight="1">
      <c r="A35" s="234"/>
      <c r="B35" s="155" t="s">
        <v>94</v>
      </c>
      <c r="C35" s="11" t="s">
        <v>34</v>
      </c>
      <c r="D35" s="128"/>
      <c r="E35" s="128"/>
      <c r="F35" s="128"/>
    </row>
    <row r="36" spans="1:6" ht="12" customHeight="1">
      <c r="A36" s="235"/>
      <c r="B36" s="150" t="s">
        <v>95</v>
      </c>
      <c r="C36" s="9" t="s">
        <v>275</v>
      </c>
      <c r="D36" s="261"/>
      <c r="E36" s="261"/>
      <c r="F36" s="261">
        <v>19</v>
      </c>
    </row>
    <row r="37" spans="1:6" ht="12" customHeight="1">
      <c r="A37" s="235"/>
      <c r="B37" s="150" t="s">
        <v>96</v>
      </c>
      <c r="C37" s="9" t="s">
        <v>142</v>
      </c>
      <c r="D37" s="261"/>
      <c r="E37" s="261"/>
      <c r="F37" s="261">
        <v>6</v>
      </c>
    </row>
    <row r="38" spans="1:6" ht="12" customHeight="1">
      <c r="A38" s="235"/>
      <c r="B38" s="150" t="s">
        <v>97</v>
      </c>
      <c r="C38" s="9" t="s">
        <v>276</v>
      </c>
      <c r="D38" s="261"/>
      <c r="E38" s="261"/>
      <c r="F38" s="261"/>
    </row>
    <row r="39" spans="1:6" ht="12" customHeight="1" thickBot="1">
      <c r="A39" s="235"/>
      <c r="B39" s="150" t="s">
        <v>107</v>
      </c>
      <c r="C39" s="9" t="s">
        <v>1298</v>
      </c>
      <c r="D39" s="261"/>
      <c r="E39" s="261"/>
      <c r="F39" s="261">
        <v>3562</v>
      </c>
    </row>
    <row r="40" spans="1:6" ht="12" customHeight="1" thickBot="1">
      <c r="A40" s="186" t="s">
        <v>4</v>
      </c>
      <c r="B40" s="34"/>
      <c r="C40" s="46" t="s">
        <v>384</v>
      </c>
      <c r="D40" s="121">
        <f>SUM(D41:D44)</f>
        <v>0</v>
      </c>
      <c r="E40" s="121">
        <f>SUM(E41:E44)</f>
        <v>0</v>
      </c>
      <c r="F40" s="121">
        <f>SUM(F41:F44)</f>
        <v>0</v>
      </c>
    </row>
    <row r="41" spans="1:6" s="103" customFormat="1" ht="12" customHeight="1">
      <c r="A41" s="234"/>
      <c r="B41" s="155" t="s">
        <v>100</v>
      </c>
      <c r="C41" s="11" t="s">
        <v>280</v>
      </c>
      <c r="D41" s="128"/>
      <c r="E41" s="128"/>
      <c r="F41" s="128"/>
    </row>
    <row r="42" spans="1:6" ht="12" customHeight="1">
      <c r="A42" s="235"/>
      <c r="B42" s="150" t="s">
        <v>101</v>
      </c>
      <c r="C42" s="9" t="s">
        <v>281</v>
      </c>
      <c r="D42" s="261"/>
      <c r="E42" s="261"/>
      <c r="F42" s="261"/>
    </row>
    <row r="43" spans="1:6" ht="12" customHeight="1">
      <c r="A43" s="235"/>
      <c r="B43" s="150" t="s">
        <v>102</v>
      </c>
      <c r="C43" s="9" t="s">
        <v>288</v>
      </c>
      <c r="D43" s="261"/>
      <c r="E43" s="261"/>
      <c r="F43" s="261"/>
    </row>
    <row r="44" spans="1:6" ht="12" customHeight="1" thickBot="1">
      <c r="A44" s="235"/>
      <c r="B44" s="150" t="s">
        <v>103</v>
      </c>
      <c r="C44" s="9" t="s">
        <v>49</v>
      </c>
      <c r="D44" s="261"/>
      <c r="E44" s="261"/>
      <c r="F44" s="261"/>
    </row>
    <row r="45" spans="1:6" ht="12" customHeight="1" thickBot="1">
      <c r="A45" s="186" t="s">
        <v>5</v>
      </c>
      <c r="B45" s="34"/>
      <c r="C45" s="46" t="s">
        <v>386</v>
      </c>
      <c r="D45" s="156"/>
      <c r="E45" s="156"/>
      <c r="F45" s="156"/>
    </row>
    <row r="46" spans="1:6" ht="12" customHeight="1" thickBot="1">
      <c r="A46" s="186" t="s">
        <v>6</v>
      </c>
      <c r="B46" s="34"/>
      <c r="C46" s="46" t="s">
        <v>1193</v>
      </c>
      <c r="D46" s="156"/>
      <c r="E46" s="156"/>
      <c r="F46" s="156"/>
    </row>
    <row r="47" spans="1:6" ht="15" customHeight="1" thickBot="1">
      <c r="A47" s="186" t="s">
        <v>7</v>
      </c>
      <c r="B47" s="211"/>
      <c r="C47" s="237" t="s">
        <v>387</v>
      </c>
      <c r="D47" s="121">
        <f>+D34+D40+D45+D46</f>
        <v>0</v>
      </c>
      <c r="E47" s="121">
        <f>+E34+E40+E45+E46</f>
        <v>0</v>
      </c>
      <c r="F47" s="121">
        <f>+F34+F40+F45+F46</f>
        <v>3587</v>
      </c>
    </row>
    <row r="48" spans="1:6" ht="13.5" thickBot="1">
      <c r="A48" s="238"/>
      <c r="B48" s="239"/>
      <c r="C48" s="239"/>
      <c r="D48" s="239"/>
      <c r="E48" s="239"/>
      <c r="F48" s="239"/>
    </row>
    <row r="49" spans="1:6" ht="15" customHeight="1" thickBot="1">
      <c r="A49" s="240" t="s">
        <v>372</v>
      </c>
      <c r="B49" s="241"/>
      <c r="C49" s="242"/>
      <c r="D49" s="106"/>
      <c r="E49" s="106"/>
      <c r="F49" s="106"/>
    </row>
    <row r="50" spans="1:6" ht="14.25" customHeight="1" thickBot="1">
      <c r="A50" s="240" t="s">
        <v>373</v>
      </c>
      <c r="B50" s="241"/>
      <c r="C50" s="242"/>
      <c r="D50" s="106"/>
      <c r="E50" s="106"/>
      <c r="F50" s="106"/>
    </row>
  </sheetData>
  <sheetProtection formatCells="0"/>
  <mergeCells count="7">
    <mergeCell ref="A2:B2"/>
    <mergeCell ref="C2:E2"/>
    <mergeCell ref="C3:E3"/>
    <mergeCell ref="A5:B6"/>
    <mergeCell ref="C5:C6"/>
    <mergeCell ref="F5:F6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F23" sqref="F23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5.00390625" style="5" customWidth="1"/>
    <col min="4" max="6" width="13.375" style="5" customWidth="1"/>
    <col min="7" max="16384" width="9.375" style="5" customWidth="1"/>
  </cols>
  <sheetData>
    <row r="1" spans="1:6" s="3" customFormat="1" ht="21" customHeight="1" thickBot="1">
      <c r="A1" s="187"/>
      <c r="B1" s="188"/>
      <c r="C1" s="246"/>
      <c r="D1" s="246"/>
      <c r="E1" s="246"/>
      <c r="F1" s="244" t="s">
        <v>1308</v>
      </c>
    </row>
    <row r="2" spans="1:6" s="99" customFormat="1" ht="25.5" customHeight="1">
      <c r="A2" s="1087" t="s">
        <v>356</v>
      </c>
      <c r="B2" s="1088"/>
      <c r="C2" s="1089" t="s">
        <v>1263</v>
      </c>
      <c r="D2" s="1090"/>
      <c r="E2" s="1091"/>
      <c r="F2" s="247" t="s">
        <v>52</v>
      </c>
    </row>
    <row r="3" spans="1:6" s="99" customFormat="1" ht="16.5" thickBot="1">
      <c r="A3" s="191" t="s">
        <v>355</v>
      </c>
      <c r="B3" s="192"/>
      <c r="C3" s="1092" t="s">
        <v>1310</v>
      </c>
      <c r="D3" s="1093"/>
      <c r="E3" s="1093"/>
      <c r="F3" s="248" t="s">
        <v>38</v>
      </c>
    </row>
    <row r="4" spans="1:6" s="100" customFormat="1" ht="15.75" customHeight="1" thickBot="1">
      <c r="A4" s="193"/>
      <c r="B4" s="193"/>
      <c r="C4" s="193"/>
      <c r="D4" s="193"/>
      <c r="E4" s="193"/>
      <c r="F4" s="194" t="s">
        <v>40</v>
      </c>
    </row>
    <row r="5" spans="1:6" ht="13.5" thickBot="1">
      <c r="A5" s="1094" t="s">
        <v>357</v>
      </c>
      <c r="B5" s="1095"/>
      <c r="C5" s="1098" t="s">
        <v>41</v>
      </c>
      <c r="D5" s="465" t="s">
        <v>505</v>
      </c>
      <c r="E5" s="465" t="s">
        <v>506</v>
      </c>
      <c r="F5" s="1085" t="s">
        <v>413</v>
      </c>
    </row>
    <row r="6" spans="1:6" ht="13.5" thickBot="1">
      <c r="A6" s="1096"/>
      <c r="B6" s="1097"/>
      <c r="C6" s="1099"/>
      <c r="D6" s="1100" t="s">
        <v>516</v>
      </c>
      <c r="E6" s="1101"/>
      <c r="F6" s="1086"/>
    </row>
    <row r="7" spans="1:6" s="84" customFormat="1" ht="12.75" customHeight="1" thickBot="1">
      <c r="A7" s="182">
        <v>1</v>
      </c>
      <c r="B7" s="183">
        <v>2</v>
      </c>
      <c r="C7" s="183">
        <v>3</v>
      </c>
      <c r="D7" s="466">
        <v>4</v>
      </c>
      <c r="E7" s="466">
        <v>5</v>
      </c>
      <c r="F7" s="184">
        <v>6</v>
      </c>
    </row>
    <row r="8" spans="1:6" s="84" customFormat="1" ht="15.75" customHeight="1" thickBot="1">
      <c r="A8" s="195"/>
      <c r="B8" s="196"/>
      <c r="C8" s="196" t="s">
        <v>42</v>
      </c>
      <c r="D8" s="196"/>
      <c r="E8" s="196"/>
      <c r="F8" s="197"/>
    </row>
    <row r="9" spans="1:6" s="101" customFormat="1" ht="12" customHeight="1" thickBot="1">
      <c r="A9" s="182" t="s">
        <v>3</v>
      </c>
      <c r="B9" s="198"/>
      <c r="C9" s="199" t="s">
        <v>374</v>
      </c>
      <c r="D9" s="121">
        <f>SUM(D10:D17)</f>
        <v>0</v>
      </c>
      <c r="E9" s="121">
        <f>SUM(E10:E17)</f>
        <v>0</v>
      </c>
      <c r="F9" s="121">
        <f>SUM(F10:F17)</f>
        <v>0</v>
      </c>
    </row>
    <row r="10" spans="1:6" s="101" customFormat="1" ht="12" customHeight="1">
      <c r="A10" s="203"/>
      <c r="B10" s="201" t="s">
        <v>94</v>
      </c>
      <c r="C10" s="15" t="s">
        <v>203</v>
      </c>
      <c r="D10" s="266"/>
      <c r="E10" s="266"/>
      <c r="F10" s="266"/>
    </row>
    <row r="11" spans="1:6" s="101" customFormat="1" ht="12" customHeight="1">
      <c r="A11" s="200"/>
      <c r="B11" s="201" t="s">
        <v>95</v>
      </c>
      <c r="C11" s="9" t="s">
        <v>204</v>
      </c>
      <c r="D11" s="261"/>
      <c r="E11" s="261"/>
      <c r="F11" s="261"/>
    </row>
    <row r="12" spans="1:6" s="101" customFormat="1" ht="12" customHeight="1">
      <c r="A12" s="200"/>
      <c r="B12" s="201" t="s">
        <v>96</v>
      </c>
      <c r="C12" s="9" t="s">
        <v>205</v>
      </c>
      <c r="D12" s="261"/>
      <c r="E12" s="261"/>
      <c r="F12" s="261"/>
    </row>
    <row r="13" spans="1:6" s="101" customFormat="1" ht="12" customHeight="1">
      <c r="A13" s="200"/>
      <c r="B13" s="201" t="s">
        <v>97</v>
      </c>
      <c r="C13" s="9" t="s">
        <v>206</v>
      </c>
      <c r="D13" s="261"/>
      <c r="E13" s="261"/>
      <c r="F13" s="261"/>
    </row>
    <row r="14" spans="1:6" s="101" customFormat="1" ht="12" customHeight="1">
      <c r="A14" s="200"/>
      <c r="B14" s="201" t="s">
        <v>153</v>
      </c>
      <c r="C14" s="8" t="s">
        <v>207</v>
      </c>
      <c r="D14" s="261"/>
      <c r="E14" s="261"/>
      <c r="F14" s="261"/>
    </row>
    <row r="15" spans="1:6" s="101" customFormat="1" ht="12" customHeight="1">
      <c r="A15" s="205"/>
      <c r="B15" s="201" t="s">
        <v>98</v>
      </c>
      <c r="C15" s="9" t="s">
        <v>208</v>
      </c>
      <c r="D15" s="267"/>
      <c r="E15" s="267"/>
      <c r="F15" s="267"/>
    </row>
    <row r="16" spans="1:6" s="102" customFormat="1" ht="12" customHeight="1">
      <c r="A16" s="200"/>
      <c r="B16" s="201" t="s">
        <v>99</v>
      </c>
      <c r="C16" s="9" t="s">
        <v>375</v>
      </c>
      <c r="D16" s="261"/>
      <c r="E16" s="261"/>
      <c r="F16" s="261"/>
    </row>
    <row r="17" spans="1:6" s="102" customFormat="1" ht="12" customHeight="1" thickBot="1">
      <c r="A17" s="206"/>
      <c r="B17" s="207" t="s">
        <v>108</v>
      </c>
      <c r="C17" s="8" t="s">
        <v>352</v>
      </c>
      <c r="D17" s="164"/>
      <c r="E17" s="164"/>
      <c r="F17" s="164"/>
    </row>
    <row r="18" spans="1:6" s="101" customFormat="1" ht="12" customHeight="1" thickBot="1">
      <c r="A18" s="182" t="s">
        <v>4</v>
      </c>
      <c r="B18" s="198"/>
      <c r="C18" s="199" t="s">
        <v>376</v>
      </c>
      <c r="D18" s="121">
        <f>SUM(D19:D22)</f>
        <v>0</v>
      </c>
      <c r="E18" s="121">
        <f>SUM(E19:E22)</f>
        <v>0</v>
      </c>
      <c r="F18" s="121">
        <f>SUM(F19:F22)</f>
        <v>236</v>
      </c>
    </row>
    <row r="19" spans="1:6" s="102" customFormat="1" ht="12" customHeight="1">
      <c r="A19" s="200"/>
      <c r="B19" s="201" t="s">
        <v>100</v>
      </c>
      <c r="C19" s="11" t="s">
        <v>114</v>
      </c>
      <c r="D19" s="261"/>
      <c r="E19" s="261"/>
      <c r="F19" s="261"/>
    </row>
    <row r="20" spans="1:6" s="102" customFormat="1" ht="12" customHeight="1">
      <c r="A20" s="200"/>
      <c r="B20" s="201" t="s">
        <v>101</v>
      </c>
      <c r="C20" s="9" t="s">
        <v>115</v>
      </c>
      <c r="D20" s="261"/>
      <c r="E20" s="261"/>
      <c r="F20" s="261"/>
    </row>
    <row r="21" spans="1:6" s="102" customFormat="1" ht="12" customHeight="1">
      <c r="A21" s="200"/>
      <c r="B21" s="201" t="s">
        <v>102</v>
      </c>
      <c r="C21" s="9" t="s">
        <v>377</v>
      </c>
      <c r="D21" s="261"/>
      <c r="E21" s="261"/>
      <c r="F21" s="261"/>
    </row>
    <row r="22" spans="1:6" s="102" customFormat="1" ht="12" customHeight="1" thickBot="1">
      <c r="A22" s="200"/>
      <c r="B22" s="201" t="s">
        <v>103</v>
      </c>
      <c r="C22" s="9" t="s">
        <v>116</v>
      </c>
      <c r="D22" s="261"/>
      <c r="E22" s="261"/>
      <c r="F22" s="261">
        <v>236</v>
      </c>
    </row>
    <row r="23" spans="1:6" s="102" customFormat="1" ht="12" customHeight="1" thickBot="1">
      <c r="A23" s="186" t="s">
        <v>5</v>
      </c>
      <c r="B23" s="110"/>
      <c r="C23" s="110" t="s">
        <v>378</v>
      </c>
      <c r="D23" s="156"/>
      <c r="E23" s="156"/>
      <c r="F23" s="156"/>
    </row>
    <row r="24" spans="1:6" s="101" customFormat="1" ht="12" customHeight="1" thickBot="1">
      <c r="A24" s="186" t="s">
        <v>6</v>
      </c>
      <c r="B24" s="198"/>
      <c r="C24" s="110" t="s">
        <v>379</v>
      </c>
      <c r="D24" s="156"/>
      <c r="E24" s="156"/>
      <c r="F24" s="156"/>
    </row>
    <row r="25" spans="1:6" s="101" customFormat="1" ht="12" customHeight="1" thickBot="1">
      <c r="A25" s="182" t="s">
        <v>7</v>
      </c>
      <c r="B25" s="161"/>
      <c r="C25" s="110" t="s">
        <v>380</v>
      </c>
      <c r="D25" s="262">
        <f>+D26+D27</f>
        <v>0</v>
      </c>
      <c r="E25" s="262">
        <f>+E26+E27</f>
        <v>0</v>
      </c>
      <c r="F25" s="262">
        <f>+F26+F27</f>
        <v>0</v>
      </c>
    </row>
    <row r="26" spans="1:6" s="101" customFormat="1" ht="12" customHeight="1">
      <c r="A26" s="203"/>
      <c r="B26" s="157" t="s">
        <v>78</v>
      </c>
      <c r="C26" s="134" t="s">
        <v>70</v>
      </c>
      <c r="D26" s="257"/>
      <c r="E26" s="257"/>
      <c r="F26" s="257"/>
    </row>
    <row r="27" spans="1:6" s="101" customFormat="1" ht="12" customHeight="1" thickBot="1">
      <c r="A27" s="209"/>
      <c r="B27" s="159" t="s">
        <v>79</v>
      </c>
      <c r="C27" s="136" t="s">
        <v>381</v>
      </c>
      <c r="D27" s="258"/>
      <c r="E27" s="258"/>
      <c r="F27" s="258"/>
    </row>
    <row r="28" spans="1:6" s="102" customFormat="1" ht="12" customHeight="1" thickBot="1">
      <c r="A28" s="217" t="s">
        <v>8</v>
      </c>
      <c r="B28" s="218"/>
      <c r="C28" s="110" t="s">
        <v>382</v>
      </c>
      <c r="D28" s="156"/>
      <c r="E28" s="156"/>
      <c r="F28" s="156"/>
    </row>
    <row r="29" spans="1:6" s="102" customFormat="1" ht="12" customHeight="1" thickBot="1">
      <c r="A29" s="217" t="s">
        <v>9</v>
      </c>
      <c r="B29" s="931"/>
      <c r="C29" s="932" t="s">
        <v>1194</v>
      </c>
      <c r="D29" s="265"/>
      <c r="E29" s="265"/>
      <c r="F29" s="265"/>
    </row>
    <row r="30" spans="1:6" s="102" customFormat="1" ht="15" customHeight="1" thickBot="1">
      <c r="A30" s="217" t="s">
        <v>10</v>
      </c>
      <c r="B30" s="222"/>
      <c r="C30" s="223" t="s">
        <v>383</v>
      </c>
      <c r="D30" s="262">
        <f>SUM(D9,D18,D23,D24,D25,D28,D29)</f>
        <v>0</v>
      </c>
      <c r="E30" s="262">
        <f>SUM(E9,E18,E23,E24,E25,E28,E29)</f>
        <v>0</v>
      </c>
      <c r="F30" s="262">
        <f>SUM(F9,F18,F23,F24,F25,F28,F29)</f>
        <v>236</v>
      </c>
    </row>
    <row r="31" spans="1:6" s="102" customFormat="1" ht="15" customHeight="1">
      <c r="A31" s="225"/>
      <c r="B31" s="225"/>
      <c r="C31" s="226"/>
      <c r="D31" s="226"/>
      <c r="E31" s="226"/>
      <c r="F31" s="227"/>
    </row>
    <row r="32" spans="1:6" ht="13.5" thickBot="1">
      <c r="A32" s="228"/>
      <c r="B32" s="229"/>
      <c r="C32" s="229"/>
      <c r="D32" s="229"/>
      <c r="E32" s="229"/>
      <c r="F32" s="229"/>
    </row>
    <row r="33" spans="1:6" s="84" customFormat="1" ht="16.5" customHeight="1" thickBot="1">
      <c r="A33" s="230"/>
      <c r="B33" s="231"/>
      <c r="C33" s="232" t="s">
        <v>48</v>
      </c>
      <c r="D33" s="232"/>
      <c r="E33" s="232"/>
      <c r="F33" s="233"/>
    </row>
    <row r="34" spans="1:6" s="103" customFormat="1" ht="12" customHeight="1" thickBot="1">
      <c r="A34" s="186" t="s">
        <v>3</v>
      </c>
      <c r="B34" s="34"/>
      <c r="C34" s="46" t="s">
        <v>274</v>
      </c>
      <c r="D34" s="121">
        <f>SUM(D35:D39)</f>
        <v>0</v>
      </c>
      <c r="E34" s="121">
        <f>SUM(E35:E39)</f>
        <v>0</v>
      </c>
      <c r="F34" s="121">
        <f>SUM(F35:F39)</f>
        <v>2854</v>
      </c>
    </row>
    <row r="35" spans="1:6" ht="12" customHeight="1">
      <c r="A35" s="234"/>
      <c r="B35" s="155" t="s">
        <v>94</v>
      </c>
      <c r="C35" s="11" t="s">
        <v>34</v>
      </c>
      <c r="D35" s="128"/>
      <c r="E35" s="128"/>
      <c r="F35" s="128">
        <v>1521</v>
      </c>
    </row>
    <row r="36" spans="1:6" ht="12" customHeight="1">
      <c r="A36" s="235"/>
      <c r="B36" s="150" t="s">
        <v>95</v>
      </c>
      <c r="C36" s="9" t="s">
        <v>275</v>
      </c>
      <c r="D36" s="261"/>
      <c r="E36" s="261"/>
      <c r="F36" s="261">
        <v>393</v>
      </c>
    </row>
    <row r="37" spans="1:6" ht="12" customHeight="1">
      <c r="A37" s="235"/>
      <c r="B37" s="150" t="s">
        <v>96</v>
      </c>
      <c r="C37" s="9" t="s">
        <v>142</v>
      </c>
      <c r="D37" s="261"/>
      <c r="E37" s="261"/>
      <c r="F37" s="261">
        <v>930</v>
      </c>
    </row>
    <row r="38" spans="1:6" ht="12" customHeight="1">
      <c r="A38" s="235"/>
      <c r="B38" s="150" t="s">
        <v>97</v>
      </c>
      <c r="C38" s="9" t="s">
        <v>276</v>
      </c>
      <c r="D38" s="261"/>
      <c r="E38" s="261"/>
      <c r="F38" s="261"/>
    </row>
    <row r="39" spans="1:6" ht="12" customHeight="1" thickBot="1">
      <c r="A39" s="235"/>
      <c r="B39" s="150" t="s">
        <v>107</v>
      </c>
      <c r="C39" s="9" t="s">
        <v>1306</v>
      </c>
      <c r="D39" s="261"/>
      <c r="E39" s="261"/>
      <c r="F39" s="261">
        <v>10</v>
      </c>
    </row>
    <row r="40" spans="1:6" ht="12" customHeight="1" thickBot="1">
      <c r="A40" s="186" t="s">
        <v>4</v>
      </c>
      <c r="B40" s="34"/>
      <c r="C40" s="46" t="s">
        <v>384</v>
      </c>
      <c r="D40" s="121">
        <f>SUM(D41:D44)</f>
        <v>0</v>
      </c>
      <c r="E40" s="121">
        <f>SUM(E41:E44)</f>
        <v>0</v>
      </c>
      <c r="F40" s="121">
        <f>SUM(F41:F44)</f>
        <v>1006</v>
      </c>
    </row>
    <row r="41" spans="1:6" s="103" customFormat="1" ht="12" customHeight="1">
      <c r="A41" s="234"/>
      <c r="B41" s="155" t="s">
        <v>100</v>
      </c>
      <c r="C41" s="11" t="s">
        <v>280</v>
      </c>
      <c r="D41" s="128"/>
      <c r="E41" s="128"/>
      <c r="F41" s="128"/>
    </row>
    <row r="42" spans="1:6" ht="12" customHeight="1">
      <c r="A42" s="235"/>
      <c r="B42" s="150" t="s">
        <v>101</v>
      </c>
      <c r="C42" s="9" t="s">
        <v>281</v>
      </c>
      <c r="D42" s="261"/>
      <c r="E42" s="261"/>
      <c r="F42" s="261"/>
    </row>
    <row r="43" spans="1:6" ht="12" customHeight="1">
      <c r="A43" s="235"/>
      <c r="B43" s="150" t="s">
        <v>102</v>
      </c>
      <c r="C43" s="9" t="s">
        <v>288</v>
      </c>
      <c r="D43" s="261"/>
      <c r="E43" s="261"/>
      <c r="F43" s="261"/>
    </row>
    <row r="44" spans="1:6" ht="12" customHeight="1" thickBot="1">
      <c r="A44" s="235"/>
      <c r="B44" s="150" t="s">
        <v>103</v>
      </c>
      <c r="C44" s="9" t="s">
        <v>1307</v>
      </c>
      <c r="D44" s="261"/>
      <c r="E44" s="261"/>
      <c r="F44" s="261">
        <v>1006</v>
      </c>
    </row>
    <row r="45" spans="1:6" ht="12" customHeight="1" thickBot="1">
      <c r="A45" s="186" t="s">
        <v>5</v>
      </c>
      <c r="B45" s="34"/>
      <c r="C45" s="46" t="s">
        <v>386</v>
      </c>
      <c r="D45" s="156"/>
      <c r="E45" s="156"/>
      <c r="F45" s="156"/>
    </row>
    <row r="46" spans="1:6" ht="12" customHeight="1" thickBot="1">
      <c r="A46" s="186" t="s">
        <v>6</v>
      </c>
      <c r="B46" s="34"/>
      <c r="C46" s="46" t="s">
        <v>1193</v>
      </c>
      <c r="D46" s="156"/>
      <c r="E46" s="156"/>
      <c r="F46" s="156"/>
    </row>
    <row r="47" spans="1:6" ht="15" customHeight="1" thickBot="1">
      <c r="A47" s="186" t="s">
        <v>7</v>
      </c>
      <c r="B47" s="211"/>
      <c r="C47" s="237" t="s">
        <v>387</v>
      </c>
      <c r="D47" s="121">
        <f>+D34+D40+D45+D46</f>
        <v>0</v>
      </c>
      <c r="E47" s="121">
        <f>+E34+E40+E45+E46</f>
        <v>0</v>
      </c>
      <c r="F47" s="121">
        <f>+F34+F40+F45+F46</f>
        <v>3860</v>
      </c>
    </row>
    <row r="48" spans="1:6" ht="13.5" thickBot="1">
      <c r="A48" s="238"/>
      <c r="B48" s="239"/>
      <c r="C48" s="239"/>
      <c r="D48" s="239"/>
      <c r="E48" s="239"/>
      <c r="F48" s="239"/>
    </row>
    <row r="49" spans="1:6" ht="15" customHeight="1" thickBot="1">
      <c r="A49" s="240" t="s">
        <v>372</v>
      </c>
      <c r="B49" s="241"/>
      <c r="C49" s="242"/>
      <c r="D49" s="106"/>
      <c r="E49" s="106"/>
      <c r="F49" s="106">
        <v>1</v>
      </c>
    </row>
    <row r="50" spans="1:6" ht="14.25" customHeight="1" thickBot="1">
      <c r="A50" s="240" t="s">
        <v>373</v>
      </c>
      <c r="B50" s="241"/>
      <c r="C50" s="242"/>
      <c r="D50" s="106"/>
      <c r="E50" s="106"/>
      <c r="F50" s="106"/>
    </row>
  </sheetData>
  <sheetProtection formatCells="0"/>
  <mergeCells count="7">
    <mergeCell ref="A2:B2"/>
    <mergeCell ref="C2:E2"/>
    <mergeCell ref="C3:E3"/>
    <mergeCell ref="A5:B6"/>
    <mergeCell ref="C5:C6"/>
    <mergeCell ref="F5:F6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F23" sqref="F23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5.00390625" style="5" customWidth="1"/>
    <col min="4" max="6" width="13.375" style="5" customWidth="1"/>
    <col min="7" max="16384" width="9.375" style="5" customWidth="1"/>
  </cols>
  <sheetData>
    <row r="1" spans="1:6" s="3" customFormat="1" ht="21" customHeight="1" thickBot="1">
      <c r="A1" s="187"/>
      <c r="B1" s="188"/>
      <c r="C1" s="246"/>
      <c r="D1" s="246"/>
      <c r="E1" s="246"/>
      <c r="F1" s="244" t="s">
        <v>1312</v>
      </c>
    </row>
    <row r="2" spans="1:6" s="99" customFormat="1" ht="25.5" customHeight="1">
      <c r="A2" s="1087" t="s">
        <v>356</v>
      </c>
      <c r="B2" s="1088"/>
      <c r="C2" s="1089" t="s">
        <v>1263</v>
      </c>
      <c r="D2" s="1090"/>
      <c r="E2" s="1091"/>
      <c r="F2" s="247" t="s">
        <v>52</v>
      </c>
    </row>
    <row r="3" spans="1:6" s="99" customFormat="1" ht="16.5" thickBot="1">
      <c r="A3" s="191" t="s">
        <v>355</v>
      </c>
      <c r="B3" s="192"/>
      <c r="C3" s="1092" t="s">
        <v>1313</v>
      </c>
      <c r="D3" s="1093"/>
      <c r="E3" s="1093"/>
      <c r="F3" s="248" t="s">
        <v>38</v>
      </c>
    </row>
    <row r="4" spans="1:6" s="100" customFormat="1" ht="15.75" customHeight="1" thickBot="1">
      <c r="A4" s="193"/>
      <c r="B4" s="193"/>
      <c r="C4" s="193"/>
      <c r="D4" s="193"/>
      <c r="E4" s="193"/>
      <c r="F4" s="194" t="s">
        <v>40</v>
      </c>
    </row>
    <row r="5" spans="1:6" ht="13.5" thickBot="1">
      <c r="A5" s="1094" t="s">
        <v>357</v>
      </c>
      <c r="B5" s="1095"/>
      <c r="C5" s="1098" t="s">
        <v>41</v>
      </c>
      <c r="D5" s="465" t="s">
        <v>505</v>
      </c>
      <c r="E5" s="465" t="s">
        <v>506</v>
      </c>
      <c r="F5" s="1085" t="s">
        <v>413</v>
      </c>
    </row>
    <row r="6" spans="1:6" ht="13.5" thickBot="1">
      <c r="A6" s="1096"/>
      <c r="B6" s="1097"/>
      <c r="C6" s="1099"/>
      <c r="D6" s="1100" t="s">
        <v>516</v>
      </c>
      <c r="E6" s="1101"/>
      <c r="F6" s="1086"/>
    </row>
    <row r="7" spans="1:6" s="84" customFormat="1" ht="12.75" customHeight="1" thickBot="1">
      <c r="A7" s="182">
        <v>1</v>
      </c>
      <c r="B7" s="183">
        <v>2</v>
      </c>
      <c r="C7" s="183">
        <v>3</v>
      </c>
      <c r="D7" s="466">
        <v>4</v>
      </c>
      <c r="E7" s="466">
        <v>5</v>
      </c>
      <c r="F7" s="184">
        <v>6</v>
      </c>
    </row>
    <row r="8" spans="1:6" s="84" customFormat="1" ht="15.75" customHeight="1" thickBot="1">
      <c r="A8" s="195"/>
      <c r="B8" s="196"/>
      <c r="C8" s="196" t="s">
        <v>42</v>
      </c>
      <c r="D8" s="196"/>
      <c r="E8" s="196"/>
      <c r="F8" s="197"/>
    </row>
    <row r="9" spans="1:6" s="101" customFormat="1" ht="12" customHeight="1" thickBot="1">
      <c r="A9" s="182" t="s">
        <v>3</v>
      </c>
      <c r="B9" s="198"/>
      <c r="C9" s="199" t="s">
        <v>374</v>
      </c>
      <c r="D9" s="121">
        <f>SUM(D10:D17)</f>
        <v>0</v>
      </c>
      <c r="E9" s="121">
        <f>SUM(E10:E17)</f>
        <v>0</v>
      </c>
      <c r="F9" s="121">
        <f>SUM(F10:F17)</f>
        <v>0</v>
      </c>
    </row>
    <row r="10" spans="1:6" s="101" customFormat="1" ht="12" customHeight="1">
      <c r="A10" s="203"/>
      <c r="B10" s="201" t="s">
        <v>94</v>
      </c>
      <c r="C10" s="15" t="s">
        <v>203</v>
      </c>
      <c r="D10" s="266"/>
      <c r="E10" s="266"/>
      <c r="F10" s="266"/>
    </row>
    <row r="11" spans="1:6" s="101" customFormat="1" ht="12" customHeight="1">
      <c r="A11" s="200"/>
      <c r="B11" s="201" t="s">
        <v>95</v>
      </c>
      <c r="C11" s="9" t="s">
        <v>204</v>
      </c>
      <c r="D11" s="261"/>
      <c r="E11" s="261"/>
      <c r="F11" s="261"/>
    </row>
    <row r="12" spans="1:6" s="101" customFormat="1" ht="12" customHeight="1">
      <c r="A12" s="200"/>
      <c r="B12" s="201" t="s">
        <v>96</v>
      </c>
      <c r="C12" s="9" t="s">
        <v>205</v>
      </c>
      <c r="D12" s="261"/>
      <c r="E12" s="261"/>
      <c r="F12" s="261"/>
    </row>
    <row r="13" spans="1:6" s="101" customFormat="1" ht="12" customHeight="1">
      <c r="A13" s="200"/>
      <c r="B13" s="201" t="s">
        <v>97</v>
      </c>
      <c r="C13" s="9" t="s">
        <v>206</v>
      </c>
      <c r="D13" s="261"/>
      <c r="E13" s="261"/>
      <c r="F13" s="261"/>
    </row>
    <row r="14" spans="1:6" s="101" customFormat="1" ht="12" customHeight="1">
      <c r="A14" s="200"/>
      <c r="B14" s="201" t="s">
        <v>153</v>
      </c>
      <c r="C14" s="8" t="s">
        <v>207</v>
      </c>
      <c r="D14" s="261"/>
      <c r="E14" s="261"/>
      <c r="F14" s="261"/>
    </row>
    <row r="15" spans="1:6" s="101" customFormat="1" ht="12" customHeight="1">
      <c r="A15" s="205"/>
      <c r="B15" s="201" t="s">
        <v>98</v>
      </c>
      <c r="C15" s="9" t="s">
        <v>208</v>
      </c>
      <c r="D15" s="267"/>
      <c r="E15" s="267"/>
      <c r="F15" s="267"/>
    </row>
    <row r="16" spans="1:6" s="102" customFormat="1" ht="12" customHeight="1">
      <c r="A16" s="200"/>
      <c r="B16" s="201" t="s">
        <v>99</v>
      </c>
      <c r="C16" s="9" t="s">
        <v>375</v>
      </c>
      <c r="D16" s="261"/>
      <c r="E16" s="261"/>
      <c r="F16" s="261"/>
    </row>
    <row r="17" spans="1:6" s="102" customFormat="1" ht="12" customHeight="1" thickBot="1">
      <c r="A17" s="206"/>
      <c r="B17" s="207" t="s">
        <v>108</v>
      </c>
      <c r="C17" s="8" t="s">
        <v>352</v>
      </c>
      <c r="D17" s="164"/>
      <c r="E17" s="164"/>
      <c r="F17" s="164"/>
    </row>
    <row r="18" spans="1:6" s="101" customFormat="1" ht="12" customHeight="1" thickBot="1">
      <c r="A18" s="182" t="s">
        <v>4</v>
      </c>
      <c r="B18" s="198"/>
      <c r="C18" s="199" t="s">
        <v>376</v>
      </c>
      <c r="D18" s="121">
        <f>SUM(D19:D22)</f>
        <v>0</v>
      </c>
      <c r="E18" s="121">
        <f>SUM(E19:E22)</f>
        <v>0</v>
      </c>
      <c r="F18" s="121">
        <f>SUM(F19:F22)</f>
        <v>394</v>
      </c>
    </row>
    <row r="19" spans="1:6" s="102" customFormat="1" ht="12" customHeight="1">
      <c r="A19" s="200"/>
      <c r="B19" s="201" t="s">
        <v>100</v>
      </c>
      <c r="C19" s="11" t="s">
        <v>114</v>
      </c>
      <c r="D19" s="261"/>
      <c r="E19" s="261"/>
      <c r="F19" s="261"/>
    </row>
    <row r="20" spans="1:6" s="102" customFormat="1" ht="12" customHeight="1">
      <c r="A20" s="200"/>
      <c r="B20" s="201" t="s">
        <v>101</v>
      </c>
      <c r="C20" s="9" t="s">
        <v>115</v>
      </c>
      <c r="D20" s="261"/>
      <c r="E20" s="261"/>
      <c r="F20" s="261"/>
    </row>
    <row r="21" spans="1:6" s="102" customFormat="1" ht="12" customHeight="1">
      <c r="A21" s="200"/>
      <c r="B21" s="201" t="s">
        <v>102</v>
      </c>
      <c r="C21" s="9" t="s">
        <v>377</v>
      </c>
      <c r="D21" s="261"/>
      <c r="E21" s="261"/>
      <c r="F21" s="261"/>
    </row>
    <row r="22" spans="1:6" s="102" customFormat="1" ht="12" customHeight="1" thickBot="1">
      <c r="A22" s="200"/>
      <c r="B22" s="201" t="s">
        <v>103</v>
      </c>
      <c r="C22" s="9" t="s">
        <v>116</v>
      </c>
      <c r="D22" s="261"/>
      <c r="E22" s="261"/>
      <c r="F22" s="261">
        <v>394</v>
      </c>
    </row>
    <row r="23" spans="1:6" s="102" customFormat="1" ht="12" customHeight="1" thickBot="1">
      <c r="A23" s="186" t="s">
        <v>5</v>
      </c>
      <c r="B23" s="110"/>
      <c r="C23" s="110" t="s">
        <v>378</v>
      </c>
      <c r="D23" s="156"/>
      <c r="E23" s="156"/>
      <c r="F23" s="156"/>
    </row>
    <row r="24" spans="1:6" s="101" customFormat="1" ht="12" customHeight="1" thickBot="1">
      <c r="A24" s="186" t="s">
        <v>6</v>
      </c>
      <c r="B24" s="198"/>
      <c r="C24" s="110" t="s">
        <v>379</v>
      </c>
      <c r="D24" s="156"/>
      <c r="E24" s="156"/>
      <c r="F24" s="156"/>
    </row>
    <row r="25" spans="1:6" s="101" customFormat="1" ht="12" customHeight="1" thickBot="1">
      <c r="A25" s="182" t="s">
        <v>7</v>
      </c>
      <c r="B25" s="161"/>
      <c r="C25" s="110" t="s">
        <v>380</v>
      </c>
      <c r="D25" s="262">
        <f>+D26+D27</f>
        <v>0</v>
      </c>
      <c r="E25" s="262">
        <f>+E26+E27</f>
        <v>0</v>
      </c>
      <c r="F25" s="262">
        <f>+F26+F27</f>
        <v>0</v>
      </c>
    </row>
    <row r="26" spans="1:6" s="101" customFormat="1" ht="12" customHeight="1">
      <c r="A26" s="203"/>
      <c r="B26" s="157" t="s">
        <v>78</v>
      </c>
      <c r="C26" s="134" t="s">
        <v>70</v>
      </c>
      <c r="D26" s="257"/>
      <c r="E26" s="257"/>
      <c r="F26" s="257"/>
    </row>
    <row r="27" spans="1:6" s="101" customFormat="1" ht="12" customHeight="1" thickBot="1">
      <c r="A27" s="209"/>
      <c r="B27" s="159" t="s">
        <v>79</v>
      </c>
      <c r="C27" s="136" t="s">
        <v>381</v>
      </c>
      <c r="D27" s="258"/>
      <c r="E27" s="258"/>
      <c r="F27" s="258"/>
    </row>
    <row r="28" spans="1:6" s="102" customFormat="1" ht="12" customHeight="1" thickBot="1">
      <c r="A28" s="217" t="s">
        <v>8</v>
      </c>
      <c r="B28" s="218"/>
      <c r="C28" s="110" t="s">
        <v>382</v>
      </c>
      <c r="D28" s="156"/>
      <c r="E28" s="156"/>
      <c r="F28" s="156"/>
    </row>
    <row r="29" spans="1:6" s="102" customFormat="1" ht="12" customHeight="1" thickBot="1">
      <c r="A29" s="217" t="s">
        <v>9</v>
      </c>
      <c r="B29" s="931"/>
      <c r="C29" s="932" t="s">
        <v>1194</v>
      </c>
      <c r="D29" s="265"/>
      <c r="E29" s="265"/>
      <c r="F29" s="265"/>
    </row>
    <row r="30" spans="1:6" s="102" customFormat="1" ht="15" customHeight="1" thickBot="1">
      <c r="A30" s="217" t="s">
        <v>10</v>
      </c>
      <c r="B30" s="222"/>
      <c r="C30" s="223" t="s">
        <v>383</v>
      </c>
      <c r="D30" s="262">
        <f>SUM(D9,D18,D23,D24,D25,D28,D29)</f>
        <v>0</v>
      </c>
      <c r="E30" s="262">
        <f>SUM(E9,E18,E23,E24,E25,E28,E29)</f>
        <v>0</v>
      </c>
      <c r="F30" s="262">
        <f>SUM(F9,F18,F23,F24,F25,F28,F29)</f>
        <v>394</v>
      </c>
    </row>
    <row r="31" spans="1:6" s="102" customFormat="1" ht="15" customHeight="1">
      <c r="A31" s="225"/>
      <c r="B31" s="225"/>
      <c r="C31" s="226"/>
      <c r="D31" s="226"/>
      <c r="E31" s="226"/>
      <c r="F31" s="227"/>
    </row>
    <row r="32" spans="1:6" ht="13.5" thickBot="1">
      <c r="A32" s="228"/>
      <c r="B32" s="229"/>
      <c r="C32" s="229"/>
      <c r="D32" s="229"/>
      <c r="E32" s="229"/>
      <c r="F32" s="229"/>
    </row>
    <row r="33" spans="1:6" s="84" customFormat="1" ht="16.5" customHeight="1" thickBot="1">
      <c r="A33" s="230"/>
      <c r="B33" s="231"/>
      <c r="C33" s="232" t="s">
        <v>48</v>
      </c>
      <c r="D33" s="232"/>
      <c r="E33" s="232"/>
      <c r="F33" s="233"/>
    </row>
    <row r="34" spans="1:6" s="103" customFormat="1" ht="12" customHeight="1" thickBot="1">
      <c r="A34" s="186" t="s">
        <v>3</v>
      </c>
      <c r="B34" s="34"/>
      <c r="C34" s="46" t="s">
        <v>274</v>
      </c>
      <c r="D34" s="121">
        <f>SUM(D35:D39)</f>
        <v>0</v>
      </c>
      <c r="E34" s="121">
        <f>SUM(E35:E39)</f>
        <v>0</v>
      </c>
      <c r="F34" s="121">
        <f>SUM(F35:F39)</f>
        <v>497</v>
      </c>
    </row>
    <row r="35" spans="1:6" ht="12" customHeight="1">
      <c r="A35" s="234"/>
      <c r="B35" s="155" t="s">
        <v>94</v>
      </c>
      <c r="C35" s="11" t="s">
        <v>34</v>
      </c>
      <c r="D35" s="128"/>
      <c r="E35" s="128"/>
      <c r="F35" s="128">
        <v>391</v>
      </c>
    </row>
    <row r="36" spans="1:6" ht="12" customHeight="1">
      <c r="A36" s="235"/>
      <c r="B36" s="150" t="s">
        <v>95</v>
      </c>
      <c r="C36" s="9" t="s">
        <v>275</v>
      </c>
      <c r="D36" s="261"/>
      <c r="E36" s="261"/>
      <c r="F36" s="261">
        <v>98</v>
      </c>
    </row>
    <row r="37" spans="1:6" ht="12" customHeight="1">
      <c r="A37" s="235"/>
      <c r="B37" s="150" t="s">
        <v>96</v>
      </c>
      <c r="C37" s="9" t="s">
        <v>142</v>
      </c>
      <c r="D37" s="261"/>
      <c r="E37" s="261"/>
      <c r="F37" s="261">
        <v>8</v>
      </c>
    </row>
    <row r="38" spans="1:6" ht="12" customHeight="1">
      <c r="A38" s="235"/>
      <c r="B38" s="150" t="s">
        <v>97</v>
      </c>
      <c r="C38" s="9" t="s">
        <v>276</v>
      </c>
      <c r="D38" s="261"/>
      <c r="E38" s="261"/>
      <c r="F38" s="261"/>
    </row>
    <row r="39" spans="1:6" ht="12" customHeight="1" thickBot="1">
      <c r="A39" s="235"/>
      <c r="B39" s="150" t="s">
        <v>107</v>
      </c>
      <c r="C39" s="9" t="s">
        <v>277</v>
      </c>
      <c r="D39" s="261"/>
      <c r="E39" s="261"/>
      <c r="F39" s="261"/>
    </row>
    <row r="40" spans="1:6" ht="12" customHeight="1" thickBot="1">
      <c r="A40" s="186" t="s">
        <v>4</v>
      </c>
      <c r="B40" s="34"/>
      <c r="C40" s="46" t="s">
        <v>384</v>
      </c>
      <c r="D40" s="121">
        <f>SUM(D41:D44)</f>
        <v>0</v>
      </c>
      <c r="E40" s="121">
        <f>SUM(E41:E44)</f>
        <v>0</v>
      </c>
      <c r="F40" s="121">
        <f>SUM(F41:F44)</f>
        <v>0</v>
      </c>
    </row>
    <row r="41" spans="1:6" s="103" customFormat="1" ht="12" customHeight="1">
      <c r="A41" s="234"/>
      <c r="B41" s="155" t="s">
        <v>100</v>
      </c>
      <c r="C41" s="11" t="s">
        <v>280</v>
      </c>
      <c r="D41" s="128"/>
      <c r="E41" s="128"/>
      <c r="F41" s="128"/>
    </row>
    <row r="42" spans="1:6" ht="12" customHeight="1">
      <c r="A42" s="235"/>
      <c r="B42" s="150" t="s">
        <v>101</v>
      </c>
      <c r="C42" s="9" t="s">
        <v>281</v>
      </c>
      <c r="D42" s="261"/>
      <c r="E42" s="261"/>
      <c r="F42" s="261"/>
    </row>
    <row r="43" spans="1:6" ht="12" customHeight="1">
      <c r="A43" s="235"/>
      <c r="B43" s="150" t="s">
        <v>102</v>
      </c>
      <c r="C43" s="9" t="s">
        <v>288</v>
      </c>
      <c r="D43" s="261"/>
      <c r="E43" s="261"/>
      <c r="F43" s="261"/>
    </row>
    <row r="44" spans="1:6" ht="12" customHeight="1" thickBot="1">
      <c r="A44" s="235"/>
      <c r="B44" s="150" t="s">
        <v>103</v>
      </c>
      <c r="C44" s="9" t="s">
        <v>1307</v>
      </c>
      <c r="D44" s="261"/>
      <c r="E44" s="261"/>
      <c r="F44" s="261"/>
    </row>
    <row r="45" spans="1:6" ht="12" customHeight="1" thickBot="1">
      <c r="A45" s="186" t="s">
        <v>5</v>
      </c>
      <c r="B45" s="34"/>
      <c r="C45" s="46" t="s">
        <v>386</v>
      </c>
      <c r="D45" s="156"/>
      <c r="E45" s="156"/>
      <c r="F45" s="156"/>
    </row>
    <row r="46" spans="1:6" ht="12" customHeight="1" thickBot="1">
      <c r="A46" s="186" t="s">
        <v>6</v>
      </c>
      <c r="B46" s="34"/>
      <c r="C46" s="46" t="s">
        <v>1193</v>
      </c>
      <c r="D46" s="156"/>
      <c r="E46" s="156"/>
      <c r="F46" s="156"/>
    </row>
    <row r="47" spans="1:6" ht="15" customHeight="1" thickBot="1">
      <c r="A47" s="186" t="s">
        <v>7</v>
      </c>
      <c r="B47" s="211"/>
      <c r="C47" s="237" t="s">
        <v>387</v>
      </c>
      <c r="D47" s="121">
        <f>+D34+D40+D45+D46</f>
        <v>0</v>
      </c>
      <c r="E47" s="121">
        <f>+E34+E40+E45+E46</f>
        <v>0</v>
      </c>
      <c r="F47" s="121">
        <f>+F34+F40+F45+F46</f>
        <v>497</v>
      </c>
    </row>
    <row r="48" spans="1:6" ht="13.5" thickBot="1">
      <c r="A48" s="238"/>
      <c r="B48" s="239"/>
      <c r="C48" s="239"/>
      <c r="D48" s="239"/>
      <c r="E48" s="239"/>
      <c r="F48" s="239"/>
    </row>
    <row r="49" spans="1:6" ht="15" customHeight="1" thickBot="1">
      <c r="A49" s="240" t="s">
        <v>372</v>
      </c>
      <c r="B49" s="241"/>
      <c r="C49" s="242"/>
      <c r="D49" s="106"/>
      <c r="E49" s="106"/>
      <c r="F49" s="106">
        <v>1</v>
      </c>
    </row>
    <row r="50" spans="1:6" ht="14.25" customHeight="1" thickBot="1">
      <c r="A50" s="240" t="s">
        <v>373</v>
      </c>
      <c r="B50" s="241"/>
      <c r="C50" s="242"/>
      <c r="D50" s="106"/>
      <c r="E50" s="106"/>
      <c r="F50" s="106"/>
    </row>
  </sheetData>
  <sheetProtection formatCells="0"/>
  <mergeCells count="7">
    <mergeCell ref="A2:B2"/>
    <mergeCell ref="C2:E2"/>
    <mergeCell ref="C3:E3"/>
    <mergeCell ref="A5:B6"/>
    <mergeCell ref="C5:C6"/>
    <mergeCell ref="F5:F6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F23" sqref="F23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5.00390625" style="5" customWidth="1"/>
    <col min="4" max="6" width="13.375" style="5" customWidth="1"/>
    <col min="7" max="16384" width="9.375" style="5" customWidth="1"/>
  </cols>
  <sheetData>
    <row r="1" spans="1:6" s="3" customFormat="1" ht="21" customHeight="1" thickBot="1">
      <c r="A1" s="187"/>
      <c r="B1" s="188"/>
      <c r="C1" s="246"/>
      <c r="D1" s="246"/>
      <c r="E1" s="246"/>
      <c r="F1" s="244" t="s">
        <v>1314</v>
      </c>
    </row>
    <row r="2" spans="1:6" s="99" customFormat="1" ht="25.5" customHeight="1">
      <c r="A2" s="1087" t="s">
        <v>356</v>
      </c>
      <c r="B2" s="1088"/>
      <c r="C2" s="1089" t="s">
        <v>1263</v>
      </c>
      <c r="D2" s="1090"/>
      <c r="E2" s="1091"/>
      <c r="F2" s="247" t="s">
        <v>52</v>
      </c>
    </row>
    <row r="3" spans="1:6" s="99" customFormat="1" ht="16.5" thickBot="1">
      <c r="A3" s="191" t="s">
        <v>355</v>
      </c>
      <c r="B3" s="192"/>
      <c r="C3" s="1092" t="s">
        <v>1317</v>
      </c>
      <c r="D3" s="1093"/>
      <c r="E3" s="1093"/>
      <c r="F3" s="248" t="s">
        <v>38</v>
      </c>
    </row>
    <row r="4" spans="1:6" s="100" customFormat="1" ht="15.75" customHeight="1" thickBot="1">
      <c r="A4" s="193"/>
      <c r="B4" s="193"/>
      <c r="C4" s="193"/>
      <c r="D4" s="193"/>
      <c r="E4" s="193"/>
      <c r="F4" s="194" t="s">
        <v>40</v>
      </c>
    </row>
    <row r="5" spans="1:6" ht="13.5" thickBot="1">
      <c r="A5" s="1094" t="s">
        <v>357</v>
      </c>
      <c r="B5" s="1095"/>
      <c r="C5" s="1098" t="s">
        <v>41</v>
      </c>
      <c r="D5" s="465" t="s">
        <v>505</v>
      </c>
      <c r="E5" s="465" t="s">
        <v>506</v>
      </c>
      <c r="F5" s="1085" t="s">
        <v>413</v>
      </c>
    </row>
    <row r="6" spans="1:6" ht="13.5" thickBot="1">
      <c r="A6" s="1096"/>
      <c r="B6" s="1097"/>
      <c r="C6" s="1099"/>
      <c r="D6" s="1100" t="s">
        <v>516</v>
      </c>
      <c r="E6" s="1101"/>
      <c r="F6" s="1086"/>
    </row>
    <row r="7" spans="1:6" s="84" customFormat="1" ht="12.75" customHeight="1" thickBot="1">
      <c r="A7" s="182">
        <v>1</v>
      </c>
      <c r="B7" s="183">
        <v>2</v>
      </c>
      <c r="C7" s="183">
        <v>3</v>
      </c>
      <c r="D7" s="466">
        <v>4</v>
      </c>
      <c r="E7" s="466">
        <v>5</v>
      </c>
      <c r="F7" s="184">
        <v>6</v>
      </c>
    </row>
    <row r="8" spans="1:6" s="84" customFormat="1" ht="15.75" customHeight="1" thickBot="1">
      <c r="A8" s="195"/>
      <c r="B8" s="196"/>
      <c r="C8" s="196" t="s">
        <v>42</v>
      </c>
      <c r="D8" s="196"/>
      <c r="E8" s="196"/>
      <c r="F8" s="197"/>
    </row>
    <row r="9" spans="1:6" s="101" customFormat="1" ht="12" customHeight="1" thickBot="1">
      <c r="A9" s="182" t="s">
        <v>3</v>
      </c>
      <c r="B9" s="198"/>
      <c r="C9" s="199" t="s">
        <v>374</v>
      </c>
      <c r="D9" s="121">
        <f>SUM(D10:D17)</f>
        <v>0</v>
      </c>
      <c r="E9" s="121">
        <f>SUM(E10:E17)</f>
        <v>0</v>
      </c>
      <c r="F9" s="121">
        <f>SUM(F10:F17)</f>
        <v>0</v>
      </c>
    </row>
    <row r="10" spans="1:6" s="101" customFormat="1" ht="12" customHeight="1">
      <c r="A10" s="203"/>
      <c r="B10" s="201" t="s">
        <v>94</v>
      </c>
      <c r="C10" s="15" t="s">
        <v>203</v>
      </c>
      <c r="D10" s="266"/>
      <c r="E10" s="266"/>
      <c r="F10" s="266"/>
    </row>
    <row r="11" spans="1:6" s="101" customFormat="1" ht="12" customHeight="1">
      <c r="A11" s="200"/>
      <c r="B11" s="201" t="s">
        <v>95</v>
      </c>
      <c r="C11" s="9" t="s">
        <v>204</v>
      </c>
      <c r="D11" s="261"/>
      <c r="E11" s="261"/>
      <c r="F11" s="261"/>
    </row>
    <row r="12" spans="1:6" s="101" customFormat="1" ht="12" customHeight="1">
      <c r="A12" s="200"/>
      <c r="B12" s="201" t="s">
        <v>96</v>
      </c>
      <c r="C12" s="9" t="s">
        <v>205</v>
      </c>
      <c r="D12" s="261"/>
      <c r="E12" s="261"/>
      <c r="F12" s="261"/>
    </row>
    <row r="13" spans="1:6" s="101" customFormat="1" ht="12" customHeight="1">
      <c r="A13" s="200"/>
      <c r="B13" s="201" t="s">
        <v>97</v>
      </c>
      <c r="C13" s="9" t="s">
        <v>206</v>
      </c>
      <c r="D13" s="261"/>
      <c r="E13" s="261"/>
      <c r="F13" s="261"/>
    </row>
    <row r="14" spans="1:6" s="101" customFormat="1" ht="12" customHeight="1">
      <c r="A14" s="200"/>
      <c r="B14" s="201" t="s">
        <v>153</v>
      </c>
      <c r="C14" s="8" t="s">
        <v>207</v>
      </c>
      <c r="D14" s="261"/>
      <c r="E14" s="261"/>
      <c r="F14" s="261"/>
    </row>
    <row r="15" spans="1:6" s="101" customFormat="1" ht="12" customHeight="1">
      <c r="A15" s="205"/>
      <c r="B15" s="201" t="s">
        <v>98</v>
      </c>
      <c r="C15" s="9" t="s">
        <v>208</v>
      </c>
      <c r="D15" s="267"/>
      <c r="E15" s="267"/>
      <c r="F15" s="267"/>
    </row>
    <row r="16" spans="1:6" s="102" customFormat="1" ht="12" customHeight="1">
      <c r="A16" s="200"/>
      <c r="B16" s="201" t="s">
        <v>99</v>
      </c>
      <c r="C16" s="9" t="s">
        <v>375</v>
      </c>
      <c r="D16" s="261"/>
      <c r="E16" s="261"/>
      <c r="F16" s="261"/>
    </row>
    <row r="17" spans="1:6" s="102" customFormat="1" ht="12" customHeight="1" thickBot="1">
      <c r="A17" s="206"/>
      <c r="B17" s="207" t="s">
        <v>108</v>
      </c>
      <c r="C17" s="8" t="s">
        <v>352</v>
      </c>
      <c r="D17" s="164"/>
      <c r="E17" s="164"/>
      <c r="F17" s="164"/>
    </row>
    <row r="18" spans="1:6" s="101" customFormat="1" ht="12" customHeight="1" thickBot="1">
      <c r="A18" s="182" t="s">
        <v>4</v>
      </c>
      <c r="B18" s="198"/>
      <c r="C18" s="199" t="s">
        <v>376</v>
      </c>
      <c r="D18" s="121">
        <f>SUM(D19:D22)</f>
        <v>0</v>
      </c>
      <c r="E18" s="121">
        <f>SUM(E19:E22)</f>
        <v>0</v>
      </c>
      <c r="F18" s="121">
        <f>SUM(F19:F22)</f>
        <v>600</v>
      </c>
    </row>
    <row r="19" spans="1:6" s="102" customFormat="1" ht="12" customHeight="1">
      <c r="A19" s="200"/>
      <c r="B19" s="201" t="s">
        <v>100</v>
      </c>
      <c r="C19" s="11" t="s">
        <v>114</v>
      </c>
      <c r="D19" s="261"/>
      <c r="E19" s="261"/>
      <c r="F19" s="261"/>
    </row>
    <row r="20" spans="1:6" s="102" customFormat="1" ht="12" customHeight="1">
      <c r="A20" s="200"/>
      <c r="B20" s="201" t="s">
        <v>101</v>
      </c>
      <c r="C20" s="9" t="s">
        <v>115</v>
      </c>
      <c r="D20" s="261"/>
      <c r="E20" s="261"/>
      <c r="F20" s="261"/>
    </row>
    <row r="21" spans="1:6" s="102" customFormat="1" ht="12" customHeight="1">
      <c r="A21" s="200"/>
      <c r="B21" s="201" t="s">
        <v>102</v>
      </c>
      <c r="C21" s="9" t="s">
        <v>377</v>
      </c>
      <c r="D21" s="261"/>
      <c r="E21" s="261"/>
      <c r="F21" s="261"/>
    </row>
    <row r="22" spans="1:6" s="102" customFormat="1" ht="12" customHeight="1" thickBot="1">
      <c r="A22" s="200"/>
      <c r="B22" s="201" t="s">
        <v>103</v>
      </c>
      <c r="C22" s="9" t="s">
        <v>116</v>
      </c>
      <c r="D22" s="261"/>
      <c r="E22" s="261"/>
      <c r="F22" s="261">
        <v>600</v>
      </c>
    </row>
    <row r="23" spans="1:6" s="102" customFormat="1" ht="12" customHeight="1" thickBot="1">
      <c r="A23" s="186" t="s">
        <v>5</v>
      </c>
      <c r="B23" s="110"/>
      <c r="C23" s="110" t="s">
        <v>378</v>
      </c>
      <c r="D23" s="156"/>
      <c r="E23" s="156"/>
      <c r="F23" s="156"/>
    </row>
    <row r="24" spans="1:6" s="101" customFormat="1" ht="12" customHeight="1" thickBot="1">
      <c r="A24" s="186" t="s">
        <v>6</v>
      </c>
      <c r="B24" s="198"/>
      <c r="C24" s="110" t="s">
        <v>379</v>
      </c>
      <c r="D24" s="156"/>
      <c r="E24" s="156"/>
      <c r="F24" s="156"/>
    </row>
    <row r="25" spans="1:6" s="101" customFormat="1" ht="12" customHeight="1" thickBot="1">
      <c r="A25" s="182" t="s">
        <v>7</v>
      </c>
      <c r="B25" s="161"/>
      <c r="C25" s="110" t="s">
        <v>380</v>
      </c>
      <c r="D25" s="262">
        <f>+D26+D27</f>
        <v>0</v>
      </c>
      <c r="E25" s="262">
        <f>+E26+E27</f>
        <v>0</v>
      </c>
      <c r="F25" s="262">
        <f>+F26+F27</f>
        <v>0</v>
      </c>
    </row>
    <row r="26" spans="1:6" s="101" customFormat="1" ht="12" customHeight="1">
      <c r="A26" s="203"/>
      <c r="B26" s="157" t="s">
        <v>78</v>
      </c>
      <c r="C26" s="134" t="s">
        <v>70</v>
      </c>
      <c r="D26" s="257"/>
      <c r="E26" s="257"/>
      <c r="F26" s="257"/>
    </row>
    <row r="27" spans="1:6" s="101" customFormat="1" ht="12" customHeight="1" thickBot="1">
      <c r="A27" s="209"/>
      <c r="B27" s="159" t="s">
        <v>79</v>
      </c>
      <c r="C27" s="136" t="s">
        <v>381</v>
      </c>
      <c r="D27" s="258"/>
      <c r="E27" s="258"/>
      <c r="F27" s="258"/>
    </row>
    <row r="28" spans="1:6" s="102" customFormat="1" ht="12" customHeight="1" thickBot="1">
      <c r="A28" s="217" t="s">
        <v>8</v>
      </c>
      <c r="B28" s="218"/>
      <c r="C28" s="110" t="s">
        <v>382</v>
      </c>
      <c r="D28" s="156"/>
      <c r="E28" s="156"/>
      <c r="F28" s="156"/>
    </row>
    <row r="29" spans="1:6" s="102" customFormat="1" ht="12" customHeight="1" thickBot="1">
      <c r="A29" s="217" t="s">
        <v>9</v>
      </c>
      <c r="B29" s="931"/>
      <c r="C29" s="932" t="s">
        <v>1194</v>
      </c>
      <c r="D29" s="265"/>
      <c r="E29" s="265"/>
      <c r="F29" s="265"/>
    </row>
    <row r="30" spans="1:6" s="102" customFormat="1" ht="15" customHeight="1" thickBot="1">
      <c r="A30" s="217" t="s">
        <v>10</v>
      </c>
      <c r="B30" s="222"/>
      <c r="C30" s="223" t="s">
        <v>383</v>
      </c>
      <c r="D30" s="262">
        <f>SUM(D9,D18,D23,D24,D25,D28,D29)</f>
        <v>0</v>
      </c>
      <c r="E30" s="262">
        <f>SUM(E9,E18,E23,E24,E25,E28,E29)</f>
        <v>0</v>
      </c>
      <c r="F30" s="262">
        <f>SUM(F9,F18,F23,F24,F25,F28,F29)</f>
        <v>600</v>
      </c>
    </row>
    <row r="31" spans="1:6" s="102" customFormat="1" ht="15" customHeight="1">
      <c r="A31" s="225"/>
      <c r="B31" s="225"/>
      <c r="C31" s="226"/>
      <c r="D31" s="226"/>
      <c r="E31" s="226"/>
      <c r="F31" s="227"/>
    </row>
    <row r="32" spans="1:6" ht="13.5" thickBot="1">
      <c r="A32" s="228"/>
      <c r="B32" s="229"/>
      <c r="C32" s="229"/>
      <c r="D32" s="229"/>
      <c r="E32" s="229"/>
      <c r="F32" s="229"/>
    </row>
    <row r="33" spans="1:6" s="84" customFormat="1" ht="16.5" customHeight="1" thickBot="1">
      <c r="A33" s="230"/>
      <c r="B33" s="231"/>
      <c r="C33" s="232" t="s">
        <v>48</v>
      </c>
      <c r="D33" s="232"/>
      <c r="E33" s="232"/>
      <c r="F33" s="233"/>
    </row>
    <row r="34" spans="1:6" s="103" customFormat="1" ht="12" customHeight="1" thickBot="1">
      <c r="A34" s="186" t="s">
        <v>3</v>
      </c>
      <c r="B34" s="34"/>
      <c r="C34" s="46" t="s">
        <v>274</v>
      </c>
      <c r="D34" s="121">
        <f>SUM(D35:D39)</f>
        <v>0</v>
      </c>
      <c r="E34" s="121">
        <f>SUM(E35:E39)</f>
        <v>0</v>
      </c>
      <c r="F34" s="121">
        <f>SUM(F35:F39)</f>
        <v>677</v>
      </c>
    </row>
    <row r="35" spans="1:6" ht="12" customHeight="1">
      <c r="A35" s="234"/>
      <c r="B35" s="155" t="s">
        <v>94</v>
      </c>
      <c r="C35" s="11" t="s">
        <v>34</v>
      </c>
      <c r="D35" s="128"/>
      <c r="E35" s="128"/>
      <c r="F35" s="128">
        <v>300</v>
      </c>
    </row>
    <row r="36" spans="1:6" ht="12" customHeight="1">
      <c r="A36" s="235"/>
      <c r="B36" s="150" t="s">
        <v>95</v>
      </c>
      <c r="C36" s="9" t="s">
        <v>275</v>
      </c>
      <c r="D36" s="261"/>
      <c r="E36" s="261"/>
      <c r="F36" s="261">
        <v>81</v>
      </c>
    </row>
    <row r="37" spans="1:6" ht="12" customHeight="1">
      <c r="A37" s="235"/>
      <c r="B37" s="150" t="s">
        <v>96</v>
      </c>
      <c r="C37" s="9" t="s">
        <v>142</v>
      </c>
      <c r="D37" s="261"/>
      <c r="E37" s="261"/>
      <c r="F37" s="261">
        <v>106</v>
      </c>
    </row>
    <row r="38" spans="1:6" ht="12" customHeight="1">
      <c r="A38" s="235"/>
      <c r="B38" s="150" t="s">
        <v>97</v>
      </c>
      <c r="C38" s="9" t="s">
        <v>276</v>
      </c>
      <c r="D38" s="261"/>
      <c r="E38" s="261"/>
      <c r="F38" s="261"/>
    </row>
    <row r="39" spans="1:6" ht="12" customHeight="1" thickBot="1">
      <c r="A39" s="235"/>
      <c r="B39" s="150" t="s">
        <v>107</v>
      </c>
      <c r="C39" s="9" t="s">
        <v>1315</v>
      </c>
      <c r="D39" s="261"/>
      <c r="E39" s="261"/>
      <c r="F39" s="261">
        <v>190</v>
      </c>
    </row>
    <row r="40" spans="1:6" ht="12" customHeight="1" thickBot="1">
      <c r="A40" s="186" t="s">
        <v>4</v>
      </c>
      <c r="B40" s="34"/>
      <c r="C40" s="46" t="s">
        <v>384</v>
      </c>
      <c r="D40" s="121">
        <f>SUM(D41:D44)</f>
        <v>0</v>
      </c>
      <c r="E40" s="121">
        <f>SUM(E41:E44)</f>
        <v>0</v>
      </c>
      <c r="F40" s="121">
        <f>SUM(F41:F44)</f>
        <v>0</v>
      </c>
    </row>
    <row r="41" spans="1:6" s="103" customFormat="1" ht="12" customHeight="1">
      <c r="A41" s="234"/>
      <c r="B41" s="155" t="s">
        <v>100</v>
      </c>
      <c r="C41" s="11" t="s">
        <v>280</v>
      </c>
      <c r="D41" s="128"/>
      <c r="E41" s="128"/>
      <c r="F41" s="128"/>
    </row>
    <row r="42" spans="1:6" ht="12" customHeight="1">
      <c r="A42" s="235"/>
      <c r="B42" s="150" t="s">
        <v>101</v>
      </c>
      <c r="C42" s="9" t="s">
        <v>281</v>
      </c>
      <c r="D42" s="261"/>
      <c r="E42" s="261"/>
      <c r="F42" s="261"/>
    </row>
    <row r="43" spans="1:6" ht="12" customHeight="1">
      <c r="A43" s="235"/>
      <c r="B43" s="150" t="s">
        <v>102</v>
      </c>
      <c r="C43" s="9" t="s">
        <v>288</v>
      </c>
      <c r="D43" s="261"/>
      <c r="E43" s="261"/>
      <c r="F43" s="261"/>
    </row>
    <row r="44" spans="1:6" ht="12" customHeight="1" thickBot="1">
      <c r="A44" s="235"/>
      <c r="B44" s="150" t="s">
        <v>103</v>
      </c>
      <c r="C44" s="9" t="s">
        <v>1307</v>
      </c>
      <c r="D44" s="261"/>
      <c r="E44" s="261"/>
      <c r="F44" s="261"/>
    </row>
    <row r="45" spans="1:6" ht="12" customHeight="1" thickBot="1">
      <c r="A45" s="186" t="s">
        <v>5</v>
      </c>
      <c r="B45" s="34"/>
      <c r="C45" s="46" t="s">
        <v>386</v>
      </c>
      <c r="D45" s="156"/>
      <c r="E45" s="156"/>
      <c r="F45" s="156"/>
    </row>
    <row r="46" spans="1:6" ht="12" customHeight="1" thickBot="1">
      <c r="A46" s="186" t="s">
        <v>6</v>
      </c>
      <c r="B46" s="34"/>
      <c r="C46" s="46" t="s">
        <v>1193</v>
      </c>
      <c r="D46" s="156"/>
      <c r="E46" s="156"/>
      <c r="F46" s="156"/>
    </row>
    <row r="47" spans="1:6" ht="15" customHeight="1" thickBot="1">
      <c r="A47" s="186" t="s">
        <v>7</v>
      </c>
      <c r="B47" s="211"/>
      <c r="C47" s="237" t="s">
        <v>387</v>
      </c>
      <c r="D47" s="121">
        <f>+D34+D40+D45+D46</f>
        <v>0</v>
      </c>
      <c r="E47" s="121">
        <f>+E34+E40+E45+E46</f>
        <v>0</v>
      </c>
      <c r="F47" s="121">
        <f>+F34+F40+F45+F46</f>
        <v>677</v>
      </c>
    </row>
    <row r="48" spans="1:6" ht="13.5" thickBot="1">
      <c r="A48" s="238"/>
      <c r="B48" s="239"/>
      <c r="C48" s="239"/>
      <c r="D48" s="239"/>
      <c r="E48" s="239"/>
      <c r="F48" s="239"/>
    </row>
    <row r="49" spans="1:6" ht="15" customHeight="1" thickBot="1">
      <c r="A49" s="240" t="s">
        <v>372</v>
      </c>
      <c r="B49" s="241"/>
      <c r="C49" s="242"/>
      <c r="D49" s="106"/>
      <c r="E49" s="106"/>
      <c r="F49" s="106"/>
    </row>
    <row r="50" spans="1:6" ht="14.25" customHeight="1" thickBot="1">
      <c r="A50" s="240" t="s">
        <v>373</v>
      </c>
      <c r="B50" s="241"/>
      <c r="C50" s="242"/>
      <c r="D50" s="106"/>
      <c r="E50" s="106"/>
      <c r="F50" s="106"/>
    </row>
  </sheetData>
  <sheetProtection formatCells="0"/>
  <mergeCells count="7">
    <mergeCell ref="A2:B2"/>
    <mergeCell ref="C2:E2"/>
    <mergeCell ref="C3:E3"/>
    <mergeCell ref="A5:B6"/>
    <mergeCell ref="C5:C6"/>
    <mergeCell ref="F5:F6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F13" sqref="F13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5.00390625" style="5" customWidth="1"/>
    <col min="4" max="6" width="13.375" style="5" customWidth="1"/>
    <col min="7" max="16384" width="9.375" style="5" customWidth="1"/>
  </cols>
  <sheetData>
    <row r="1" spans="1:6" s="3" customFormat="1" ht="21" customHeight="1" thickBot="1">
      <c r="A1" s="187"/>
      <c r="B1" s="188"/>
      <c r="C1" s="246"/>
      <c r="D1" s="246"/>
      <c r="E1" s="246"/>
      <c r="F1" s="244" t="s">
        <v>1316</v>
      </c>
    </row>
    <row r="2" spans="1:6" s="99" customFormat="1" ht="25.5" customHeight="1">
      <c r="A2" s="1087" t="s">
        <v>356</v>
      </c>
      <c r="B2" s="1088"/>
      <c r="C2" s="1089" t="s">
        <v>1263</v>
      </c>
      <c r="D2" s="1090"/>
      <c r="E2" s="1091"/>
      <c r="F2" s="247" t="s">
        <v>52</v>
      </c>
    </row>
    <row r="3" spans="1:6" s="99" customFormat="1" ht="16.5" thickBot="1">
      <c r="A3" s="191" t="s">
        <v>355</v>
      </c>
      <c r="B3" s="192"/>
      <c r="C3" s="1092" t="s">
        <v>1318</v>
      </c>
      <c r="D3" s="1093"/>
      <c r="E3" s="1093"/>
      <c r="F3" s="248" t="s">
        <v>38</v>
      </c>
    </row>
    <row r="4" spans="1:6" s="100" customFormat="1" ht="15.75" customHeight="1" thickBot="1">
      <c r="A4" s="193"/>
      <c r="B4" s="193"/>
      <c r="C4" s="193"/>
      <c r="D4" s="193"/>
      <c r="E4" s="193"/>
      <c r="F4" s="194" t="s">
        <v>40</v>
      </c>
    </row>
    <row r="5" spans="1:6" ht="13.5" thickBot="1">
      <c r="A5" s="1094" t="s">
        <v>357</v>
      </c>
      <c r="B5" s="1095"/>
      <c r="C5" s="1098" t="s">
        <v>41</v>
      </c>
      <c r="D5" s="465" t="s">
        <v>505</v>
      </c>
      <c r="E5" s="465" t="s">
        <v>506</v>
      </c>
      <c r="F5" s="1085" t="s">
        <v>413</v>
      </c>
    </row>
    <row r="6" spans="1:6" ht="13.5" thickBot="1">
      <c r="A6" s="1096"/>
      <c r="B6" s="1097"/>
      <c r="C6" s="1099"/>
      <c r="D6" s="1100" t="s">
        <v>516</v>
      </c>
      <c r="E6" s="1101"/>
      <c r="F6" s="1086"/>
    </row>
    <row r="7" spans="1:6" s="84" customFormat="1" ht="12.75" customHeight="1" thickBot="1">
      <c r="A7" s="182">
        <v>1</v>
      </c>
      <c r="B7" s="183">
        <v>2</v>
      </c>
      <c r="C7" s="183">
        <v>3</v>
      </c>
      <c r="D7" s="466">
        <v>4</v>
      </c>
      <c r="E7" s="466">
        <v>5</v>
      </c>
      <c r="F7" s="184">
        <v>6</v>
      </c>
    </row>
    <row r="8" spans="1:6" s="84" customFormat="1" ht="15.75" customHeight="1" thickBot="1">
      <c r="A8" s="195"/>
      <c r="B8" s="196"/>
      <c r="C8" s="196" t="s">
        <v>42</v>
      </c>
      <c r="D8" s="196"/>
      <c r="E8" s="196"/>
      <c r="F8" s="197"/>
    </row>
    <row r="9" spans="1:6" s="101" customFormat="1" ht="12" customHeight="1" thickBot="1">
      <c r="A9" s="182" t="s">
        <v>3</v>
      </c>
      <c r="B9" s="198"/>
      <c r="C9" s="199" t="s">
        <v>374</v>
      </c>
      <c r="D9" s="121">
        <f>SUM(D10:D17)</f>
        <v>0</v>
      </c>
      <c r="E9" s="121">
        <f>SUM(E10:E17)</f>
        <v>0</v>
      </c>
      <c r="F9" s="121">
        <f>SUM(F10:F17)</f>
        <v>56</v>
      </c>
    </row>
    <row r="10" spans="1:6" s="101" customFormat="1" ht="12" customHeight="1">
      <c r="A10" s="203"/>
      <c r="B10" s="201" t="s">
        <v>94</v>
      </c>
      <c r="C10" s="15" t="s">
        <v>203</v>
      </c>
      <c r="D10" s="266"/>
      <c r="E10" s="266"/>
      <c r="F10" s="266"/>
    </row>
    <row r="11" spans="1:6" s="101" customFormat="1" ht="12" customHeight="1">
      <c r="A11" s="200"/>
      <c r="B11" s="201" t="s">
        <v>95</v>
      </c>
      <c r="C11" s="9" t="s">
        <v>204</v>
      </c>
      <c r="D11" s="261"/>
      <c r="E11" s="261"/>
      <c r="F11" s="261"/>
    </row>
    <row r="12" spans="1:6" s="101" customFormat="1" ht="12" customHeight="1">
      <c r="A12" s="200"/>
      <c r="B12" s="201" t="s">
        <v>96</v>
      </c>
      <c r="C12" s="9" t="s">
        <v>205</v>
      </c>
      <c r="D12" s="261"/>
      <c r="E12" s="261"/>
      <c r="F12" s="261">
        <v>56</v>
      </c>
    </row>
    <row r="13" spans="1:6" s="101" customFormat="1" ht="12" customHeight="1">
      <c r="A13" s="200"/>
      <c r="B13" s="201" t="s">
        <v>97</v>
      </c>
      <c r="C13" s="9" t="s">
        <v>206</v>
      </c>
      <c r="D13" s="261"/>
      <c r="E13" s="261"/>
      <c r="F13" s="261"/>
    </row>
    <row r="14" spans="1:6" s="101" customFormat="1" ht="12" customHeight="1">
      <c r="A14" s="200"/>
      <c r="B14" s="201" t="s">
        <v>153</v>
      </c>
      <c r="C14" s="8" t="s">
        <v>207</v>
      </c>
      <c r="D14" s="261"/>
      <c r="E14" s="261"/>
      <c r="F14" s="261"/>
    </row>
    <row r="15" spans="1:6" s="101" customFormat="1" ht="12" customHeight="1">
      <c r="A15" s="205"/>
      <c r="B15" s="201" t="s">
        <v>98</v>
      </c>
      <c r="C15" s="9" t="s">
        <v>208</v>
      </c>
      <c r="D15" s="267"/>
      <c r="E15" s="267"/>
      <c r="F15" s="267"/>
    </row>
    <row r="16" spans="1:6" s="102" customFormat="1" ht="12" customHeight="1">
      <c r="A16" s="200"/>
      <c r="B16" s="201" t="s">
        <v>99</v>
      </c>
      <c r="C16" s="9" t="s">
        <v>375</v>
      </c>
      <c r="D16" s="261"/>
      <c r="E16" s="261"/>
      <c r="F16" s="261"/>
    </row>
    <row r="17" spans="1:6" s="102" customFormat="1" ht="12" customHeight="1" thickBot="1">
      <c r="A17" s="206"/>
      <c r="B17" s="207" t="s">
        <v>108</v>
      </c>
      <c r="C17" s="8" t="s">
        <v>352</v>
      </c>
      <c r="D17" s="164"/>
      <c r="E17" s="164"/>
      <c r="F17" s="164"/>
    </row>
    <row r="18" spans="1:6" s="101" customFormat="1" ht="12" customHeight="1" thickBot="1">
      <c r="A18" s="182" t="s">
        <v>4</v>
      </c>
      <c r="B18" s="198"/>
      <c r="C18" s="199" t="s">
        <v>376</v>
      </c>
      <c r="D18" s="121">
        <f>SUM(D19:D22)</f>
        <v>0</v>
      </c>
      <c r="E18" s="121">
        <f>SUM(E19:E22)</f>
        <v>0</v>
      </c>
      <c r="F18" s="121">
        <f>SUM(F19:F22)</f>
        <v>0</v>
      </c>
    </row>
    <row r="19" spans="1:6" s="102" customFormat="1" ht="12" customHeight="1">
      <c r="A19" s="200"/>
      <c r="B19" s="201" t="s">
        <v>100</v>
      </c>
      <c r="C19" s="11" t="s">
        <v>114</v>
      </c>
      <c r="D19" s="261"/>
      <c r="E19" s="261"/>
      <c r="F19" s="261"/>
    </row>
    <row r="20" spans="1:6" s="102" customFormat="1" ht="12" customHeight="1">
      <c r="A20" s="200"/>
      <c r="B20" s="201" t="s">
        <v>101</v>
      </c>
      <c r="C20" s="9" t="s">
        <v>115</v>
      </c>
      <c r="D20" s="261"/>
      <c r="E20" s="261"/>
      <c r="F20" s="261"/>
    </row>
    <row r="21" spans="1:6" s="102" customFormat="1" ht="12" customHeight="1">
      <c r="A21" s="200"/>
      <c r="B21" s="201" t="s">
        <v>102</v>
      </c>
      <c r="C21" s="9" t="s">
        <v>377</v>
      </c>
      <c r="D21" s="261"/>
      <c r="E21" s="261"/>
      <c r="F21" s="261"/>
    </row>
    <row r="22" spans="1:6" s="102" customFormat="1" ht="12" customHeight="1" thickBot="1">
      <c r="A22" s="200"/>
      <c r="B22" s="201" t="s">
        <v>103</v>
      </c>
      <c r="C22" s="9" t="s">
        <v>116</v>
      </c>
      <c r="D22" s="261"/>
      <c r="E22" s="261"/>
      <c r="F22" s="261"/>
    </row>
    <row r="23" spans="1:6" s="102" customFormat="1" ht="12" customHeight="1" thickBot="1">
      <c r="A23" s="186" t="s">
        <v>5</v>
      </c>
      <c r="B23" s="110"/>
      <c r="C23" s="110" t="s">
        <v>378</v>
      </c>
      <c r="D23" s="156"/>
      <c r="E23" s="156"/>
      <c r="F23" s="156"/>
    </row>
    <row r="24" spans="1:6" s="101" customFormat="1" ht="12" customHeight="1" thickBot="1">
      <c r="A24" s="186" t="s">
        <v>6</v>
      </c>
      <c r="B24" s="198"/>
      <c r="C24" s="110" t="s">
        <v>379</v>
      </c>
      <c r="D24" s="156"/>
      <c r="E24" s="156"/>
      <c r="F24" s="156"/>
    </row>
    <row r="25" spans="1:6" s="101" customFormat="1" ht="12" customHeight="1" thickBot="1">
      <c r="A25" s="182" t="s">
        <v>7</v>
      </c>
      <c r="B25" s="161"/>
      <c r="C25" s="110" t="s">
        <v>380</v>
      </c>
      <c r="D25" s="262">
        <f>+D26+D27</f>
        <v>0</v>
      </c>
      <c r="E25" s="262">
        <f>+E26+E27</f>
        <v>0</v>
      </c>
      <c r="F25" s="262">
        <f>+F26+F27</f>
        <v>0</v>
      </c>
    </row>
    <row r="26" spans="1:6" s="101" customFormat="1" ht="12" customHeight="1">
      <c r="A26" s="203"/>
      <c r="B26" s="157" t="s">
        <v>78</v>
      </c>
      <c r="C26" s="134" t="s">
        <v>70</v>
      </c>
      <c r="D26" s="257"/>
      <c r="E26" s="257"/>
      <c r="F26" s="257"/>
    </row>
    <row r="27" spans="1:6" s="101" customFormat="1" ht="12" customHeight="1" thickBot="1">
      <c r="A27" s="209"/>
      <c r="B27" s="159" t="s">
        <v>79</v>
      </c>
      <c r="C27" s="136" t="s">
        <v>381</v>
      </c>
      <c r="D27" s="258"/>
      <c r="E27" s="258"/>
      <c r="F27" s="258"/>
    </row>
    <row r="28" spans="1:6" s="102" customFormat="1" ht="12" customHeight="1" thickBot="1">
      <c r="A28" s="217" t="s">
        <v>8</v>
      </c>
      <c r="B28" s="218"/>
      <c r="C28" s="110" t="s">
        <v>382</v>
      </c>
      <c r="D28" s="156"/>
      <c r="E28" s="156"/>
      <c r="F28" s="156"/>
    </row>
    <row r="29" spans="1:6" s="102" customFormat="1" ht="12" customHeight="1" thickBot="1">
      <c r="A29" s="217" t="s">
        <v>9</v>
      </c>
      <c r="B29" s="931"/>
      <c r="C29" s="932" t="s">
        <v>1194</v>
      </c>
      <c r="D29" s="265"/>
      <c r="E29" s="265"/>
      <c r="F29" s="265"/>
    </row>
    <row r="30" spans="1:6" s="102" customFormat="1" ht="15" customHeight="1" thickBot="1">
      <c r="A30" s="217" t="s">
        <v>10</v>
      </c>
      <c r="B30" s="222"/>
      <c r="C30" s="223" t="s">
        <v>383</v>
      </c>
      <c r="D30" s="262">
        <f>SUM(D9,D18,D23,D24,D25,D28,D29)</f>
        <v>0</v>
      </c>
      <c r="E30" s="262">
        <f>SUM(E9,E18,E23,E24,E25,E28,E29)</f>
        <v>0</v>
      </c>
      <c r="F30" s="262">
        <f>SUM(F9,F18,F23,F24,F25,F28,F29)</f>
        <v>56</v>
      </c>
    </row>
    <row r="31" spans="1:6" s="102" customFormat="1" ht="15" customHeight="1">
      <c r="A31" s="225"/>
      <c r="B31" s="225"/>
      <c r="C31" s="226"/>
      <c r="D31" s="226"/>
      <c r="E31" s="226"/>
      <c r="F31" s="227"/>
    </row>
    <row r="32" spans="1:6" ht="13.5" thickBot="1">
      <c r="A32" s="228"/>
      <c r="B32" s="229"/>
      <c r="C32" s="229"/>
      <c r="D32" s="229"/>
      <c r="E32" s="229"/>
      <c r="F32" s="229"/>
    </row>
    <row r="33" spans="1:6" s="84" customFormat="1" ht="16.5" customHeight="1" thickBot="1">
      <c r="A33" s="230"/>
      <c r="B33" s="231"/>
      <c r="C33" s="232" t="s">
        <v>48</v>
      </c>
      <c r="D33" s="232"/>
      <c r="E33" s="232"/>
      <c r="F33" s="233"/>
    </row>
    <row r="34" spans="1:6" s="103" customFormat="1" ht="12" customHeight="1" thickBot="1">
      <c r="A34" s="186" t="s">
        <v>3</v>
      </c>
      <c r="B34" s="34"/>
      <c r="C34" s="46" t="s">
        <v>274</v>
      </c>
      <c r="D34" s="121">
        <f>SUM(D35:D39)</f>
        <v>0</v>
      </c>
      <c r="E34" s="121">
        <f>SUM(E35:E39)</f>
        <v>0</v>
      </c>
      <c r="F34" s="121">
        <f>SUM(F35:F39)</f>
        <v>707</v>
      </c>
    </row>
    <row r="35" spans="1:6" ht="12" customHeight="1">
      <c r="A35" s="234"/>
      <c r="B35" s="155" t="s">
        <v>94</v>
      </c>
      <c r="C35" s="11" t="s">
        <v>34</v>
      </c>
      <c r="D35" s="128"/>
      <c r="E35" s="128"/>
      <c r="F35" s="128"/>
    </row>
    <row r="36" spans="1:6" ht="12" customHeight="1">
      <c r="A36" s="235"/>
      <c r="B36" s="150" t="s">
        <v>95</v>
      </c>
      <c r="C36" s="9" t="s">
        <v>275</v>
      </c>
      <c r="D36" s="261"/>
      <c r="E36" s="261"/>
      <c r="F36" s="261">
        <v>53</v>
      </c>
    </row>
    <row r="37" spans="1:6" ht="12" customHeight="1">
      <c r="A37" s="235"/>
      <c r="B37" s="150" t="s">
        <v>96</v>
      </c>
      <c r="C37" s="9" t="s">
        <v>142</v>
      </c>
      <c r="D37" s="261"/>
      <c r="E37" s="261"/>
      <c r="F37" s="261">
        <v>654</v>
      </c>
    </row>
    <row r="38" spans="1:6" ht="12" customHeight="1">
      <c r="A38" s="235"/>
      <c r="B38" s="150" t="s">
        <v>97</v>
      </c>
      <c r="C38" s="9" t="s">
        <v>276</v>
      </c>
      <c r="D38" s="261"/>
      <c r="E38" s="261"/>
      <c r="F38" s="261"/>
    </row>
    <row r="39" spans="1:6" ht="12" customHeight="1" thickBot="1">
      <c r="A39" s="235"/>
      <c r="B39" s="150" t="s">
        <v>107</v>
      </c>
      <c r="C39" s="9" t="s">
        <v>277</v>
      </c>
      <c r="D39" s="261"/>
      <c r="E39" s="261"/>
      <c r="F39" s="261"/>
    </row>
    <row r="40" spans="1:6" ht="12" customHeight="1" thickBot="1">
      <c r="A40" s="186" t="s">
        <v>4</v>
      </c>
      <c r="B40" s="34"/>
      <c r="C40" s="46" t="s">
        <v>384</v>
      </c>
      <c r="D40" s="121">
        <f>SUM(D41:D44)</f>
        <v>0</v>
      </c>
      <c r="E40" s="121">
        <f>SUM(E41:E44)</f>
        <v>0</v>
      </c>
      <c r="F40" s="121">
        <f>SUM(F41:F44)</f>
        <v>0</v>
      </c>
    </row>
    <row r="41" spans="1:6" s="103" customFormat="1" ht="12" customHeight="1">
      <c r="A41" s="234"/>
      <c r="B41" s="155" t="s">
        <v>100</v>
      </c>
      <c r="C41" s="11" t="s">
        <v>280</v>
      </c>
      <c r="D41" s="128"/>
      <c r="E41" s="128"/>
      <c r="F41" s="128"/>
    </row>
    <row r="42" spans="1:6" ht="12" customHeight="1">
      <c r="A42" s="235"/>
      <c r="B42" s="150" t="s">
        <v>101</v>
      </c>
      <c r="C42" s="9" t="s">
        <v>281</v>
      </c>
      <c r="D42" s="261"/>
      <c r="E42" s="261"/>
      <c r="F42" s="261"/>
    </row>
    <row r="43" spans="1:6" ht="12" customHeight="1">
      <c r="A43" s="235"/>
      <c r="B43" s="150" t="s">
        <v>102</v>
      </c>
      <c r="C43" s="9" t="s">
        <v>288</v>
      </c>
      <c r="D43" s="261"/>
      <c r="E43" s="261"/>
      <c r="F43" s="261"/>
    </row>
    <row r="44" spans="1:6" ht="12" customHeight="1" thickBot="1">
      <c r="A44" s="235"/>
      <c r="B44" s="150" t="s">
        <v>103</v>
      </c>
      <c r="C44" s="9" t="s">
        <v>1307</v>
      </c>
      <c r="D44" s="261"/>
      <c r="E44" s="261"/>
      <c r="F44" s="261"/>
    </row>
    <row r="45" spans="1:6" ht="12" customHeight="1" thickBot="1">
      <c r="A45" s="186" t="s">
        <v>5</v>
      </c>
      <c r="B45" s="34"/>
      <c r="C45" s="46" t="s">
        <v>386</v>
      </c>
      <c r="D45" s="156"/>
      <c r="E45" s="156"/>
      <c r="F45" s="156"/>
    </row>
    <row r="46" spans="1:6" ht="12" customHeight="1" thickBot="1">
      <c r="A46" s="186" t="s">
        <v>6</v>
      </c>
      <c r="B46" s="34"/>
      <c r="C46" s="46" t="s">
        <v>1193</v>
      </c>
      <c r="D46" s="156"/>
      <c r="E46" s="156"/>
      <c r="F46" s="156"/>
    </row>
    <row r="47" spans="1:6" ht="15" customHeight="1" thickBot="1">
      <c r="A47" s="186" t="s">
        <v>7</v>
      </c>
      <c r="B47" s="211"/>
      <c r="C47" s="237" t="s">
        <v>387</v>
      </c>
      <c r="D47" s="121">
        <f>+D34+D40+D45+D46</f>
        <v>0</v>
      </c>
      <c r="E47" s="121">
        <f>+E34+E40+E45+E46</f>
        <v>0</v>
      </c>
      <c r="F47" s="121">
        <f>+F34+F40+F45+F46</f>
        <v>707</v>
      </c>
    </row>
    <row r="48" spans="1:6" ht="13.5" thickBot="1">
      <c r="A48" s="238"/>
      <c r="B48" s="239"/>
      <c r="C48" s="239"/>
      <c r="D48" s="239"/>
      <c r="E48" s="239"/>
      <c r="F48" s="239"/>
    </row>
    <row r="49" spans="1:6" ht="15" customHeight="1" thickBot="1">
      <c r="A49" s="240" t="s">
        <v>372</v>
      </c>
      <c r="B49" s="241"/>
      <c r="C49" s="242"/>
      <c r="D49" s="106"/>
      <c r="E49" s="106"/>
      <c r="F49" s="106"/>
    </row>
    <row r="50" spans="1:6" ht="14.25" customHeight="1" thickBot="1">
      <c r="A50" s="240" t="s">
        <v>373</v>
      </c>
      <c r="B50" s="241"/>
      <c r="C50" s="242"/>
      <c r="D50" s="106"/>
      <c r="E50" s="106"/>
      <c r="F50" s="106"/>
    </row>
  </sheetData>
  <sheetProtection formatCells="0"/>
  <mergeCells count="7">
    <mergeCell ref="A2:B2"/>
    <mergeCell ref="C2:E2"/>
    <mergeCell ref="C3:E3"/>
    <mergeCell ref="A5:B6"/>
    <mergeCell ref="C5:C6"/>
    <mergeCell ref="F5:F6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F1" sqref="F1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5.00390625" style="5" customWidth="1"/>
    <col min="4" max="6" width="13.375" style="5" customWidth="1"/>
    <col min="7" max="16384" width="9.375" style="5" customWidth="1"/>
  </cols>
  <sheetData>
    <row r="1" spans="1:6" s="3" customFormat="1" ht="21" customHeight="1" thickBot="1">
      <c r="A1" s="187"/>
      <c r="B1" s="188"/>
      <c r="C1" s="246"/>
      <c r="D1" s="246"/>
      <c r="E1" s="246"/>
      <c r="F1" s="244" t="s">
        <v>1319</v>
      </c>
    </row>
    <row r="2" spans="1:6" s="99" customFormat="1" ht="25.5" customHeight="1">
      <c r="A2" s="1087" t="s">
        <v>356</v>
      </c>
      <c r="B2" s="1088"/>
      <c r="C2" s="1089" t="s">
        <v>1263</v>
      </c>
      <c r="D2" s="1090"/>
      <c r="E2" s="1091"/>
      <c r="F2" s="247" t="s">
        <v>52</v>
      </c>
    </row>
    <row r="3" spans="1:6" s="99" customFormat="1" ht="16.5" thickBot="1">
      <c r="A3" s="191" t="s">
        <v>355</v>
      </c>
      <c r="B3" s="192"/>
      <c r="C3" s="1092" t="s">
        <v>1320</v>
      </c>
      <c r="D3" s="1093"/>
      <c r="E3" s="1093"/>
      <c r="F3" s="248" t="s">
        <v>38</v>
      </c>
    </row>
    <row r="4" spans="1:6" s="100" customFormat="1" ht="15.75" customHeight="1" thickBot="1">
      <c r="A4" s="193"/>
      <c r="B4" s="193"/>
      <c r="C4" s="193"/>
      <c r="D4" s="193"/>
      <c r="E4" s="193"/>
      <c r="F4" s="194" t="s">
        <v>40</v>
      </c>
    </row>
    <row r="5" spans="1:6" ht="13.5" thickBot="1">
      <c r="A5" s="1094" t="s">
        <v>357</v>
      </c>
      <c r="B5" s="1095"/>
      <c r="C5" s="1098" t="s">
        <v>41</v>
      </c>
      <c r="D5" s="465" t="s">
        <v>505</v>
      </c>
      <c r="E5" s="465" t="s">
        <v>506</v>
      </c>
      <c r="F5" s="1085" t="s">
        <v>413</v>
      </c>
    </row>
    <row r="6" spans="1:6" ht="13.5" thickBot="1">
      <c r="A6" s="1096"/>
      <c r="B6" s="1097"/>
      <c r="C6" s="1099"/>
      <c r="D6" s="1100" t="s">
        <v>516</v>
      </c>
      <c r="E6" s="1101"/>
      <c r="F6" s="1086"/>
    </row>
    <row r="7" spans="1:6" s="84" customFormat="1" ht="12.75" customHeight="1" thickBot="1">
      <c r="A7" s="182">
        <v>1</v>
      </c>
      <c r="B7" s="183">
        <v>2</v>
      </c>
      <c r="C7" s="183">
        <v>3</v>
      </c>
      <c r="D7" s="466">
        <v>4</v>
      </c>
      <c r="E7" s="466">
        <v>5</v>
      </c>
      <c r="F7" s="184">
        <v>6</v>
      </c>
    </row>
    <row r="8" spans="1:6" s="84" customFormat="1" ht="15.75" customHeight="1" thickBot="1">
      <c r="A8" s="195"/>
      <c r="B8" s="196"/>
      <c r="C8" s="196" t="s">
        <v>42</v>
      </c>
      <c r="D8" s="196"/>
      <c r="E8" s="196"/>
      <c r="F8" s="197"/>
    </row>
    <row r="9" spans="1:6" s="101" customFormat="1" ht="12" customHeight="1" thickBot="1">
      <c r="A9" s="182" t="s">
        <v>3</v>
      </c>
      <c r="B9" s="198"/>
      <c r="C9" s="199" t="s">
        <v>374</v>
      </c>
      <c r="D9" s="121">
        <f>SUM(D10:D17)</f>
        <v>0</v>
      </c>
      <c r="E9" s="121">
        <f>SUM(E10:E17)</f>
        <v>0</v>
      </c>
      <c r="F9" s="121">
        <f>SUM(F10:F17)</f>
        <v>0</v>
      </c>
    </row>
    <row r="10" spans="1:6" s="101" customFormat="1" ht="12" customHeight="1">
      <c r="A10" s="203"/>
      <c r="B10" s="201" t="s">
        <v>94</v>
      </c>
      <c r="C10" s="15" t="s">
        <v>203</v>
      </c>
      <c r="D10" s="266"/>
      <c r="E10" s="266"/>
      <c r="F10" s="266"/>
    </row>
    <row r="11" spans="1:6" s="101" customFormat="1" ht="12" customHeight="1">
      <c r="A11" s="200"/>
      <c r="B11" s="201" t="s">
        <v>95</v>
      </c>
      <c r="C11" s="9" t="s">
        <v>204</v>
      </c>
      <c r="D11" s="261"/>
      <c r="E11" s="261"/>
      <c r="F11" s="261"/>
    </row>
    <row r="12" spans="1:6" s="101" customFormat="1" ht="12" customHeight="1">
      <c r="A12" s="200"/>
      <c r="B12" s="201" t="s">
        <v>96</v>
      </c>
      <c r="C12" s="9" t="s">
        <v>205</v>
      </c>
      <c r="D12" s="261"/>
      <c r="E12" s="261"/>
      <c r="F12" s="261"/>
    </row>
    <row r="13" spans="1:6" s="101" customFormat="1" ht="12" customHeight="1">
      <c r="A13" s="200"/>
      <c r="B13" s="201" t="s">
        <v>97</v>
      </c>
      <c r="C13" s="9" t="s">
        <v>206</v>
      </c>
      <c r="D13" s="261"/>
      <c r="E13" s="261"/>
      <c r="F13" s="261"/>
    </row>
    <row r="14" spans="1:6" s="101" customFormat="1" ht="12" customHeight="1">
      <c r="A14" s="200"/>
      <c r="B14" s="201" t="s">
        <v>153</v>
      </c>
      <c r="C14" s="8" t="s">
        <v>207</v>
      </c>
      <c r="D14" s="261"/>
      <c r="E14" s="261"/>
      <c r="F14" s="261"/>
    </row>
    <row r="15" spans="1:6" s="101" customFormat="1" ht="12" customHeight="1">
      <c r="A15" s="205"/>
      <c r="B15" s="201" t="s">
        <v>98</v>
      </c>
      <c r="C15" s="9" t="s">
        <v>208</v>
      </c>
      <c r="D15" s="267"/>
      <c r="E15" s="267"/>
      <c r="F15" s="267"/>
    </row>
    <row r="16" spans="1:6" s="102" customFormat="1" ht="12" customHeight="1">
      <c r="A16" s="200"/>
      <c r="B16" s="201" t="s">
        <v>99</v>
      </c>
      <c r="C16" s="9" t="s">
        <v>375</v>
      </c>
      <c r="D16" s="261"/>
      <c r="E16" s="261"/>
      <c r="F16" s="261"/>
    </row>
    <row r="17" spans="1:6" s="102" customFormat="1" ht="12" customHeight="1" thickBot="1">
      <c r="A17" s="206"/>
      <c r="B17" s="207" t="s">
        <v>108</v>
      </c>
      <c r="C17" s="8" t="s">
        <v>352</v>
      </c>
      <c r="D17" s="164"/>
      <c r="E17" s="164"/>
      <c r="F17" s="164"/>
    </row>
    <row r="18" spans="1:6" s="101" customFormat="1" ht="12" customHeight="1" thickBot="1">
      <c r="A18" s="182" t="s">
        <v>4</v>
      </c>
      <c r="B18" s="198"/>
      <c r="C18" s="199" t="s">
        <v>376</v>
      </c>
      <c r="D18" s="121">
        <f>SUM(D19:D22)</f>
        <v>0</v>
      </c>
      <c r="E18" s="121">
        <f>SUM(E19:E22)</f>
        <v>0</v>
      </c>
      <c r="F18" s="121">
        <f>SUM(F19:F22)</f>
        <v>0</v>
      </c>
    </row>
    <row r="19" spans="1:6" s="102" customFormat="1" ht="12" customHeight="1">
      <c r="A19" s="200"/>
      <c r="B19" s="201" t="s">
        <v>100</v>
      </c>
      <c r="C19" s="11" t="s">
        <v>114</v>
      </c>
      <c r="D19" s="261"/>
      <c r="E19" s="261"/>
      <c r="F19" s="261"/>
    </row>
    <row r="20" spans="1:6" s="102" customFormat="1" ht="12" customHeight="1">
      <c r="A20" s="200"/>
      <c r="B20" s="201" t="s">
        <v>101</v>
      </c>
      <c r="C20" s="9" t="s">
        <v>115</v>
      </c>
      <c r="D20" s="261"/>
      <c r="E20" s="261"/>
      <c r="F20" s="261"/>
    </row>
    <row r="21" spans="1:6" s="102" customFormat="1" ht="12" customHeight="1">
      <c r="A21" s="200"/>
      <c r="B21" s="201" t="s">
        <v>102</v>
      </c>
      <c r="C21" s="9" t="s">
        <v>377</v>
      </c>
      <c r="D21" s="261"/>
      <c r="E21" s="261"/>
      <c r="F21" s="261"/>
    </row>
    <row r="22" spans="1:6" s="102" customFormat="1" ht="12" customHeight="1" thickBot="1">
      <c r="A22" s="200"/>
      <c r="B22" s="201" t="s">
        <v>103</v>
      </c>
      <c r="C22" s="9" t="s">
        <v>116</v>
      </c>
      <c r="D22" s="261"/>
      <c r="E22" s="261"/>
      <c r="F22" s="261"/>
    </row>
    <row r="23" spans="1:6" s="102" customFormat="1" ht="12" customHeight="1" thickBot="1">
      <c r="A23" s="186" t="s">
        <v>5</v>
      </c>
      <c r="B23" s="110"/>
      <c r="C23" s="110" t="s">
        <v>378</v>
      </c>
      <c r="D23" s="156"/>
      <c r="E23" s="156"/>
      <c r="F23" s="156"/>
    </row>
    <row r="24" spans="1:6" s="101" customFormat="1" ht="12" customHeight="1" thickBot="1">
      <c r="A24" s="186" t="s">
        <v>6</v>
      </c>
      <c r="B24" s="198"/>
      <c r="C24" s="110" t="s">
        <v>379</v>
      </c>
      <c r="D24" s="156"/>
      <c r="E24" s="156"/>
      <c r="F24" s="156"/>
    </row>
    <row r="25" spans="1:6" s="101" customFormat="1" ht="12" customHeight="1" thickBot="1">
      <c r="A25" s="182" t="s">
        <v>7</v>
      </c>
      <c r="B25" s="161"/>
      <c r="C25" s="110" t="s">
        <v>380</v>
      </c>
      <c r="D25" s="262">
        <f>+D26+D27</f>
        <v>0</v>
      </c>
      <c r="E25" s="262">
        <f>+E26+E27</f>
        <v>0</v>
      </c>
      <c r="F25" s="262">
        <f>+F26+F27</f>
        <v>0</v>
      </c>
    </row>
    <row r="26" spans="1:6" s="101" customFormat="1" ht="12" customHeight="1">
      <c r="A26" s="203"/>
      <c r="B26" s="157" t="s">
        <v>78</v>
      </c>
      <c r="C26" s="134" t="s">
        <v>70</v>
      </c>
      <c r="D26" s="257"/>
      <c r="E26" s="257"/>
      <c r="F26" s="257"/>
    </row>
    <row r="27" spans="1:6" s="101" customFormat="1" ht="12" customHeight="1" thickBot="1">
      <c r="A27" s="209"/>
      <c r="B27" s="159" t="s">
        <v>79</v>
      </c>
      <c r="C27" s="136" t="s">
        <v>381</v>
      </c>
      <c r="D27" s="258"/>
      <c r="E27" s="258"/>
      <c r="F27" s="258"/>
    </row>
    <row r="28" spans="1:6" s="102" customFormat="1" ht="12" customHeight="1" thickBot="1">
      <c r="A28" s="217" t="s">
        <v>8</v>
      </c>
      <c r="B28" s="218"/>
      <c r="C28" s="110" t="s">
        <v>382</v>
      </c>
      <c r="D28" s="156"/>
      <c r="E28" s="156"/>
      <c r="F28" s="156"/>
    </row>
    <row r="29" spans="1:6" s="102" customFormat="1" ht="12" customHeight="1" thickBot="1">
      <c r="A29" s="217" t="s">
        <v>9</v>
      </c>
      <c r="B29" s="931"/>
      <c r="C29" s="932" t="s">
        <v>1194</v>
      </c>
      <c r="D29" s="265"/>
      <c r="E29" s="265"/>
      <c r="F29" s="265"/>
    </row>
    <row r="30" spans="1:6" s="102" customFormat="1" ht="15" customHeight="1" thickBot="1">
      <c r="A30" s="217" t="s">
        <v>10</v>
      </c>
      <c r="B30" s="222"/>
      <c r="C30" s="223" t="s">
        <v>383</v>
      </c>
      <c r="D30" s="262">
        <f>SUM(D9,D18,D23,D24,D25,D28,D29)</f>
        <v>0</v>
      </c>
      <c r="E30" s="262">
        <f>SUM(E9,E18,E23,E24,E25,E28,E29)</f>
        <v>0</v>
      </c>
      <c r="F30" s="262">
        <f>SUM(F9,F18,F23,F24,F25,F28,F29)</f>
        <v>0</v>
      </c>
    </row>
    <row r="31" spans="1:6" s="102" customFormat="1" ht="15" customHeight="1">
      <c r="A31" s="225"/>
      <c r="B31" s="225"/>
      <c r="C31" s="226"/>
      <c r="D31" s="226"/>
      <c r="E31" s="226"/>
      <c r="F31" s="227"/>
    </row>
    <row r="32" spans="1:6" ht="13.5" thickBot="1">
      <c r="A32" s="228"/>
      <c r="B32" s="229"/>
      <c r="C32" s="229"/>
      <c r="D32" s="229"/>
      <c r="E32" s="229"/>
      <c r="F32" s="229"/>
    </row>
    <row r="33" spans="1:6" s="84" customFormat="1" ht="16.5" customHeight="1" thickBot="1">
      <c r="A33" s="230"/>
      <c r="B33" s="231"/>
      <c r="C33" s="232" t="s">
        <v>48</v>
      </c>
      <c r="D33" s="232"/>
      <c r="E33" s="232"/>
      <c r="F33" s="233"/>
    </row>
    <row r="34" spans="1:6" s="103" customFormat="1" ht="12" customHeight="1" thickBot="1">
      <c r="A34" s="186" t="s">
        <v>3</v>
      </c>
      <c r="B34" s="34"/>
      <c r="C34" s="46" t="s">
        <v>274</v>
      </c>
      <c r="D34" s="121">
        <f>SUM(D35:D39)</f>
        <v>0</v>
      </c>
      <c r="E34" s="121">
        <f>SUM(E35:E39)</f>
        <v>0</v>
      </c>
      <c r="F34" s="121">
        <f>SUM(F35:F39)</f>
        <v>115</v>
      </c>
    </row>
    <row r="35" spans="1:6" ht="12" customHeight="1">
      <c r="A35" s="234"/>
      <c r="B35" s="155" t="s">
        <v>94</v>
      </c>
      <c r="C35" s="11" t="s">
        <v>34</v>
      </c>
      <c r="D35" s="128"/>
      <c r="E35" s="128"/>
      <c r="F35" s="128"/>
    </row>
    <row r="36" spans="1:6" ht="12" customHeight="1">
      <c r="A36" s="235"/>
      <c r="B36" s="150" t="s">
        <v>95</v>
      </c>
      <c r="C36" s="9" t="s">
        <v>275</v>
      </c>
      <c r="D36" s="261"/>
      <c r="E36" s="261"/>
      <c r="F36" s="261"/>
    </row>
    <row r="37" spans="1:6" ht="12" customHeight="1">
      <c r="A37" s="235"/>
      <c r="B37" s="150" t="s">
        <v>96</v>
      </c>
      <c r="C37" s="9" t="s">
        <v>142</v>
      </c>
      <c r="D37" s="261"/>
      <c r="E37" s="261"/>
      <c r="F37" s="261">
        <v>115</v>
      </c>
    </row>
    <row r="38" spans="1:6" ht="12" customHeight="1">
      <c r="A38" s="235"/>
      <c r="B38" s="150" t="s">
        <v>97</v>
      </c>
      <c r="C38" s="9" t="s">
        <v>276</v>
      </c>
      <c r="D38" s="261"/>
      <c r="E38" s="261"/>
      <c r="F38" s="261"/>
    </row>
    <row r="39" spans="1:6" ht="12" customHeight="1" thickBot="1">
      <c r="A39" s="235"/>
      <c r="B39" s="150" t="s">
        <v>107</v>
      </c>
      <c r="C39" s="9" t="s">
        <v>277</v>
      </c>
      <c r="D39" s="261"/>
      <c r="E39" s="261"/>
      <c r="F39" s="261"/>
    </row>
    <row r="40" spans="1:6" ht="12" customHeight="1" thickBot="1">
      <c r="A40" s="186" t="s">
        <v>4</v>
      </c>
      <c r="B40" s="34"/>
      <c r="C40" s="46" t="s">
        <v>384</v>
      </c>
      <c r="D40" s="121">
        <f>SUM(D41:D44)</f>
        <v>0</v>
      </c>
      <c r="E40" s="121">
        <f>SUM(E41:E44)</f>
        <v>0</v>
      </c>
      <c r="F40" s="121">
        <f>SUM(F41:F44)</f>
        <v>0</v>
      </c>
    </row>
    <row r="41" spans="1:6" s="103" customFormat="1" ht="12" customHeight="1">
      <c r="A41" s="234"/>
      <c r="B41" s="155" t="s">
        <v>100</v>
      </c>
      <c r="C41" s="11" t="s">
        <v>280</v>
      </c>
      <c r="D41" s="128"/>
      <c r="E41" s="128"/>
      <c r="F41" s="128"/>
    </row>
    <row r="42" spans="1:6" ht="12" customHeight="1">
      <c r="A42" s="235"/>
      <c r="B42" s="150" t="s">
        <v>101</v>
      </c>
      <c r="C42" s="9" t="s">
        <v>281</v>
      </c>
      <c r="D42" s="261"/>
      <c r="E42" s="261"/>
      <c r="F42" s="261"/>
    </row>
    <row r="43" spans="1:6" ht="12" customHeight="1">
      <c r="A43" s="235"/>
      <c r="B43" s="150" t="s">
        <v>102</v>
      </c>
      <c r="C43" s="9" t="s">
        <v>288</v>
      </c>
      <c r="D43" s="261"/>
      <c r="E43" s="261"/>
      <c r="F43" s="261"/>
    </row>
    <row r="44" spans="1:6" ht="12" customHeight="1" thickBot="1">
      <c r="A44" s="235"/>
      <c r="B44" s="150" t="s">
        <v>103</v>
      </c>
      <c r="C44" s="9" t="s">
        <v>1307</v>
      </c>
      <c r="D44" s="261"/>
      <c r="E44" s="261"/>
      <c r="F44" s="261"/>
    </row>
    <row r="45" spans="1:6" ht="12" customHeight="1" thickBot="1">
      <c r="A45" s="186" t="s">
        <v>5</v>
      </c>
      <c r="B45" s="34"/>
      <c r="C45" s="46" t="s">
        <v>386</v>
      </c>
      <c r="D45" s="156"/>
      <c r="E45" s="156"/>
      <c r="F45" s="156"/>
    </row>
    <row r="46" spans="1:6" ht="12" customHeight="1" thickBot="1">
      <c r="A46" s="186" t="s">
        <v>6</v>
      </c>
      <c r="B46" s="34"/>
      <c r="C46" s="46" t="s">
        <v>1193</v>
      </c>
      <c r="D46" s="156"/>
      <c r="E46" s="156"/>
      <c r="F46" s="156"/>
    </row>
    <row r="47" spans="1:6" ht="15" customHeight="1" thickBot="1">
      <c r="A47" s="186" t="s">
        <v>7</v>
      </c>
      <c r="B47" s="211"/>
      <c r="C47" s="237" t="s">
        <v>387</v>
      </c>
      <c r="D47" s="121">
        <f>+D34+D40+D45+D46</f>
        <v>0</v>
      </c>
      <c r="E47" s="121">
        <f>+E34+E40+E45+E46</f>
        <v>0</v>
      </c>
      <c r="F47" s="121">
        <f>+F34+F40+F45+F46</f>
        <v>115</v>
      </c>
    </row>
    <row r="48" spans="1:6" ht="13.5" thickBot="1">
      <c r="A48" s="238"/>
      <c r="B48" s="239"/>
      <c r="C48" s="239"/>
      <c r="D48" s="239"/>
      <c r="E48" s="239"/>
      <c r="F48" s="239"/>
    </row>
    <row r="49" spans="1:6" ht="15" customHeight="1" thickBot="1">
      <c r="A49" s="240" t="s">
        <v>372</v>
      </c>
      <c r="B49" s="241"/>
      <c r="C49" s="242"/>
      <c r="D49" s="106"/>
      <c r="E49" s="106"/>
      <c r="F49" s="106"/>
    </row>
    <row r="50" spans="1:6" ht="14.25" customHeight="1" thickBot="1">
      <c r="A50" s="240" t="s">
        <v>373</v>
      </c>
      <c r="B50" s="241"/>
      <c r="C50" s="242"/>
      <c r="D50" s="106"/>
      <c r="E50" s="106"/>
      <c r="F50" s="106"/>
    </row>
  </sheetData>
  <sheetProtection formatCells="0"/>
  <mergeCells count="7">
    <mergeCell ref="A2:B2"/>
    <mergeCell ref="C2:E2"/>
    <mergeCell ref="C3:E3"/>
    <mergeCell ref="A5:B6"/>
    <mergeCell ref="C5:C6"/>
    <mergeCell ref="F5:F6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C3" sqref="C3:E3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5.00390625" style="5" customWidth="1"/>
    <col min="4" max="6" width="13.375" style="5" customWidth="1"/>
    <col min="7" max="16384" width="9.375" style="5" customWidth="1"/>
  </cols>
  <sheetData>
    <row r="1" spans="1:6" s="3" customFormat="1" ht="21" customHeight="1" thickBot="1">
      <c r="A1" s="187"/>
      <c r="B1" s="188"/>
      <c r="C1" s="246"/>
      <c r="D1" s="246"/>
      <c r="E1" s="246"/>
      <c r="F1" s="244" t="s">
        <v>1322</v>
      </c>
    </row>
    <row r="2" spans="1:6" s="99" customFormat="1" ht="25.5" customHeight="1">
      <c r="A2" s="1087" t="s">
        <v>356</v>
      </c>
      <c r="B2" s="1088"/>
      <c r="C2" s="1089" t="s">
        <v>1263</v>
      </c>
      <c r="D2" s="1090"/>
      <c r="E2" s="1091"/>
      <c r="F2" s="247" t="s">
        <v>52</v>
      </c>
    </row>
    <row r="3" spans="1:6" s="99" customFormat="1" ht="16.5" thickBot="1">
      <c r="A3" s="191" t="s">
        <v>355</v>
      </c>
      <c r="B3" s="192"/>
      <c r="C3" s="1092" t="s">
        <v>1321</v>
      </c>
      <c r="D3" s="1093"/>
      <c r="E3" s="1093"/>
      <c r="F3" s="248" t="s">
        <v>52</v>
      </c>
    </row>
    <row r="4" spans="1:6" s="100" customFormat="1" ht="15.75" customHeight="1" thickBot="1">
      <c r="A4" s="193"/>
      <c r="B4" s="193"/>
      <c r="C4" s="193"/>
      <c r="D4" s="193"/>
      <c r="E4" s="193"/>
      <c r="F4" s="194" t="s">
        <v>40</v>
      </c>
    </row>
    <row r="5" spans="1:6" ht="13.5" thickBot="1">
      <c r="A5" s="1094" t="s">
        <v>357</v>
      </c>
      <c r="B5" s="1095"/>
      <c r="C5" s="1098" t="s">
        <v>41</v>
      </c>
      <c r="D5" s="465" t="s">
        <v>505</v>
      </c>
      <c r="E5" s="465" t="s">
        <v>506</v>
      </c>
      <c r="F5" s="1085" t="s">
        <v>413</v>
      </c>
    </row>
    <row r="6" spans="1:6" ht="13.5" thickBot="1">
      <c r="A6" s="1096"/>
      <c r="B6" s="1097"/>
      <c r="C6" s="1099"/>
      <c r="D6" s="1100" t="s">
        <v>516</v>
      </c>
      <c r="E6" s="1101"/>
      <c r="F6" s="1086"/>
    </row>
    <row r="7" spans="1:6" s="84" customFormat="1" ht="12.75" customHeight="1" thickBot="1">
      <c r="A7" s="182">
        <v>1</v>
      </c>
      <c r="B7" s="183">
        <v>2</v>
      </c>
      <c r="C7" s="183">
        <v>3</v>
      </c>
      <c r="D7" s="466">
        <v>4</v>
      </c>
      <c r="E7" s="466">
        <v>5</v>
      </c>
      <c r="F7" s="184">
        <v>6</v>
      </c>
    </row>
    <row r="8" spans="1:6" s="84" customFormat="1" ht="15.75" customHeight="1" thickBot="1">
      <c r="A8" s="195"/>
      <c r="B8" s="196"/>
      <c r="C8" s="196" t="s">
        <v>42</v>
      </c>
      <c r="D8" s="196"/>
      <c r="E8" s="196"/>
      <c r="F8" s="197"/>
    </row>
    <row r="9" spans="1:6" s="101" customFormat="1" ht="12" customHeight="1" thickBot="1">
      <c r="A9" s="182" t="s">
        <v>3</v>
      </c>
      <c r="B9" s="198"/>
      <c r="C9" s="199" t="s">
        <v>374</v>
      </c>
      <c r="D9" s="121">
        <f>SUM(D10:D17)</f>
        <v>0</v>
      </c>
      <c r="E9" s="121">
        <f>SUM(E10:E17)</f>
        <v>0</v>
      </c>
      <c r="F9" s="121">
        <f>SUM(F10:F17)</f>
        <v>10</v>
      </c>
    </row>
    <row r="10" spans="1:6" s="101" customFormat="1" ht="12" customHeight="1">
      <c r="A10" s="203"/>
      <c r="B10" s="201" t="s">
        <v>94</v>
      </c>
      <c r="C10" s="15" t="s">
        <v>203</v>
      </c>
      <c r="D10" s="266"/>
      <c r="E10" s="266"/>
      <c r="F10" s="266"/>
    </row>
    <row r="11" spans="1:6" s="101" customFormat="1" ht="12" customHeight="1">
      <c r="A11" s="200"/>
      <c r="B11" s="201" t="s">
        <v>95</v>
      </c>
      <c r="C11" s="9" t="s">
        <v>1324</v>
      </c>
      <c r="D11" s="261"/>
      <c r="E11" s="261"/>
      <c r="F11" s="261">
        <v>10</v>
      </c>
    </row>
    <row r="12" spans="1:6" s="101" customFormat="1" ht="12" customHeight="1">
      <c r="A12" s="200"/>
      <c r="B12" s="201" t="s">
        <v>96</v>
      </c>
      <c r="C12" s="9" t="s">
        <v>205</v>
      </c>
      <c r="D12" s="261"/>
      <c r="E12" s="261"/>
      <c r="F12" s="261"/>
    </row>
    <row r="13" spans="1:6" s="101" customFormat="1" ht="12" customHeight="1">
      <c r="A13" s="200"/>
      <c r="B13" s="201" t="s">
        <v>97</v>
      </c>
      <c r="C13" s="9" t="s">
        <v>206</v>
      </c>
      <c r="D13" s="261"/>
      <c r="E13" s="261"/>
      <c r="F13" s="261"/>
    </row>
    <row r="14" spans="1:6" s="101" customFormat="1" ht="12" customHeight="1">
      <c r="A14" s="200"/>
      <c r="B14" s="201" t="s">
        <v>153</v>
      </c>
      <c r="C14" s="8" t="s">
        <v>207</v>
      </c>
      <c r="D14" s="261"/>
      <c r="E14" s="261"/>
      <c r="F14" s="261"/>
    </row>
    <row r="15" spans="1:6" s="101" customFormat="1" ht="12" customHeight="1">
      <c r="A15" s="205"/>
      <c r="B15" s="201" t="s">
        <v>98</v>
      </c>
      <c r="C15" s="9" t="s">
        <v>208</v>
      </c>
      <c r="D15" s="267"/>
      <c r="E15" s="267"/>
      <c r="F15" s="267"/>
    </row>
    <row r="16" spans="1:6" s="102" customFormat="1" ht="12" customHeight="1">
      <c r="A16" s="200"/>
      <c r="B16" s="201" t="s">
        <v>99</v>
      </c>
      <c r="C16" s="9" t="s">
        <v>375</v>
      </c>
      <c r="D16" s="261"/>
      <c r="E16" s="261"/>
      <c r="F16" s="261"/>
    </row>
    <row r="17" spans="1:6" s="102" customFormat="1" ht="12" customHeight="1" thickBot="1">
      <c r="A17" s="206"/>
      <c r="B17" s="207" t="s">
        <v>108</v>
      </c>
      <c r="C17" s="8" t="s">
        <v>352</v>
      </c>
      <c r="D17" s="164"/>
      <c r="E17" s="164"/>
      <c r="F17" s="164"/>
    </row>
    <row r="18" spans="1:6" s="101" customFormat="1" ht="12" customHeight="1" thickBot="1">
      <c r="A18" s="182" t="s">
        <v>4</v>
      </c>
      <c r="B18" s="198"/>
      <c r="C18" s="199" t="s">
        <v>376</v>
      </c>
      <c r="D18" s="121">
        <f>SUM(D19:D22)</f>
        <v>0</v>
      </c>
      <c r="E18" s="121">
        <f>SUM(E19:E22)</f>
        <v>0</v>
      </c>
      <c r="F18" s="121">
        <f>SUM(F19:F22)</f>
        <v>0</v>
      </c>
    </row>
    <row r="19" spans="1:6" s="102" customFormat="1" ht="12" customHeight="1">
      <c r="A19" s="200"/>
      <c r="B19" s="201" t="s">
        <v>100</v>
      </c>
      <c r="C19" s="11" t="s">
        <v>114</v>
      </c>
      <c r="D19" s="261"/>
      <c r="E19" s="261"/>
      <c r="F19" s="261"/>
    </row>
    <row r="20" spans="1:6" s="102" customFormat="1" ht="12" customHeight="1">
      <c r="A20" s="200"/>
      <c r="B20" s="201" t="s">
        <v>101</v>
      </c>
      <c r="C20" s="9" t="s">
        <v>115</v>
      </c>
      <c r="D20" s="261"/>
      <c r="E20" s="261"/>
      <c r="F20" s="261"/>
    </row>
    <row r="21" spans="1:6" s="102" customFormat="1" ht="12" customHeight="1">
      <c r="A21" s="200"/>
      <c r="B21" s="201" t="s">
        <v>102</v>
      </c>
      <c r="C21" s="9" t="s">
        <v>377</v>
      </c>
      <c r="D21" s="261"/>
      <c r="E21" s="261"/>
      <c r="F21" s="261"/>
    </row>
    <row r="22" spans="1:6" s="102" customFormat="1" ht="12" customHeight="1" thickBot="1">
      <c r="A22" s="200"/>
      <c r="B22" s="201" t="s">
        <v>103</v>
      </c>
      <c r="C22" s="9" t="s">
        <v>116</v>
      </c>
      <c r="D22" s="261"/>
      <c r="E22" s="261"/>
      <c r="F22" s="261"/>
    </row>
    <row r="23" spans="1:6" s="102" customFormat="1" ht="12" customHeight="1" thickBot="1">
      <c r="A23" s="186" t="s">
        <v>5</v>
      </c>
      <c r="B23" s="110"/>
      <c r="C23" s="110" t="s">
        <v>1323</v>
      </c>
      <c r="D23" s="156"/>
      <c r="E23" s="156"/>
      <c r="F23" s="156">
        <v>300</v>
      </c>
    </row>
    <row r="24" spans="1:6" s="101" customFormat="1" ht="12" customHeight="1" thickBot="1">
      <c r="A24" s="186" t="s">
        <v>6</v>
      </c>
      <c r="B24" s="198"/>
      <c r="C24" s="110" t="s">
        <v>379</v>
      </c>
      <c r="D24" s="156"/>
      <c r="E24" s="156"/>
      <c r="F24" s="156"/>
    </row>
    <row r="25" spans="1:6" s="101" customFormat="1" ht="12" customHeight="1" thickBot="1">
      <c r="A25" s="182" t="s">
        <v>7</v>
      </c>
      <c r="B25" s="161"/>
      <c r="C25" s="110" t="s">
        <v>380</v>
      </c>
      <c r="D25" s="262">
        <f>+D26+D27</f>
        <v>0</v>
      </c>
      <c r="E25" s="262">
        <f>+E26+E27</f>
        <v>0</v>
      </c>
      <c r="F25" s="262">
        <f>+F26+F27</f>
        <v>0</v>
      </c>
    </row>
    <row r="26" spans="1:6" s="101" customFormat="1" ht="12" customHeight="1">
      <c r="A26" s="203"/>
      <c r="B26" s="157" t="s">
        <v>78</v>
      </c>
      <c r="C26" s="134" t="s">
        <v>70</v>
      </c>
      <c r="D26" s="257"/>
      <c r="E26" s="257"/>
      <c r="F26" s="257"/>
    </row>
    <row r="27" spans="1:6" s="101" customFormat="1" ht="12" customHeight="1" thickBot="1">
      <c r="A27" s="209"/>
      <c r="B27" s="159" t="s">
        <v>79</v>
      </c>
      <c r="C27" s="136" t="s">
        <v>381</v>
      </c>
      <c r="D27" s="258"/>
      <c r="E27" s="258"/>
      <c r="F27" s="258"/>
    </row>
    <row r="28" spans="1:6" s="102" customFormat="1" ht="12" customHeight="1" thickBot="1">
      <c r="A28" s="217" t="s">
        <v>8</v>
      </c>
      <c r="B28" s="218"/>
      <c r="C28" s="110" t="s">
        <v>382</v>
      </c>
      <c r="D28" s="156"/>
      <c r="E28" s="156"/>
      <c r="F28" s="156"/>
    </row>
    <row r="29" spans="1:6" s="102" customFormat="1" ht="15" customHeight="1" thickBot="1">
      <c r="A29" s="217" t="s">
        <v>9</v>
      </c>
      <c r="B29" s="931"/>
      <c r="C29" s="932" t="s">
        <v>1194</v>
      </c>
      <c r="D29" s="265"/>
      <c r="E29" s="265"/>
      <c r="F29" s="265"/>
    </row>
    <row r="30" spans="1:6" s="102" customFormat="1" ht="15" customHeight="1" thickBot="1">
      <c r="A30" s="217" t="s">
        <v>10</v>
      </c>
      <c r="B30" s="222"/>
      <c r="C30" s="223" t="s">
        <v>383</v>
      </c>
      <c r="D30" s="262">
        <f>SUM(D9,D18,D23,D24,D25,D28,D29)</f>
        <v>0</v>
      </c>
      <c r="E30" s="262">
        <f>SUM(E9,E18,E23,E24,E25,E28,E29)</f>
        <v>0</v>
      </c>
      <c r="F30" s="262">
        <f>SUM(F9,F18,F23,F24,F25,F28,F29)</f>
        <v>310</v>
      </c>
    </row>
    <row r="31" spans="1:6" ht="12.75">
      <c r="A31" s="225"/>
      <c r="B31" s="225"/>
      <c r="C31" s="226"/>
      <c r="D31" s="226"/>
      <c r="E31" s="226"/>
      <c r="F31" s="227"/>
    </row>
    <row r="32" spans="1:6" s="84" customFormat="1" ht="16.5" customHeight="1" thickBot="1">
      <c r="A32" s="228"/>
      <c r="B32" s="229"/>
      <c r="C32" s="229"/>
      <c r="D32" s="229"/>
      <c r="E32" s="229"/>
      <c r="F32" s="229"/>
    </row>
    <row r="33" spans="1:6" s="103" customFormat="1" ht="12" customHeight="1" thickBot="1">
      <c r="A33" s="230"/>
      <c r="B33" s="231"/>
      <c r="C33" s="232" t="s">
        <v>48</v>
      </c>
      <c r="D33" s="232"/>
      <c r="E33" s="232"/>
      <c r="F33" s="233"/>
    </row>
    <row r="34" spans="1:6" ht="12" customHeight="1" thickBot="1">
      <c r="A34" s="186" t="s">
        <v>3</v>
      </c>
      <c r="B34" s="34"/>
      <c r="C34" s="46" t="s">
        <v>274</v>
      </c>
      <c r="D34" s="121">
        <f>SUM(D35:D39)</f>
        <v>0</v>
      </c>
      <c r="E34" s="121">
        <f>SUM(E35:E39)</f>
        <v>0</v>
      </c>
      <c r="F34" s="121">
        <f>SUM(F35:F39)</f>
        <v>0</v>
      </c>
    </row>
    <row r="35" spans="1:6" ht="12" customHeight="1">
      <c r="A35" s="234"/>
      <c r="B35" s="155" t="s">
        <v>94</v>
      </c>
      <c r="C35" s="11" t="s">
        <v>34</v>
      </c>
      <c r="D35" s="128"/>
      <c r="E35" s="128"/>
      <c r="F35" s="128"/>
    </row>
    <row r="36" spans="1:6" ht="12" customHeight="1">
      <c r="A36" s="235"/>
      <c r="B36" s="150" t="s">
        <v>95</v>
      </c>
      <c r="C36" s="9" t="s">
        <v>275</v>
      </c>
      <c r="D36" s="261"/>
      <c r="E36" s="261"/>
      <c r="F36" s="261"/>
    </row>
    <row r="37" spans="1:6" ht="12" customHeight="1">
      <c r="A37" s="235"/>
      <c r="B37" s="150" t="s">
        <v>96</v>
      </c>
      <c r="C37" s="9" t="s">
        <v>142</v>
      </c>
      <c r="D37" s="261"/>
      <c r="E37" s="261"/>
      <c r="F37" s="261"/>
    </row>
    <row r="38" spans="1:6" ht="12" customHeight="1">
      <c r="A38" s="235"/>
      <c r="B38" s="150" t="s">
        <v>97</v>
      </c>
      <c r="C38" s="9" t="s">
        <v>276</v>
      </c>
      <c r="D38" s="261"/>
      <c r="E38" s="261"/>
      <c r="F38" s="261"/>
    </row>
    <row r="39" spans="1:6" ht="12" customHeight="1" thickBot="1">
      <c r="A39" s="235"/>
      <c r="B39" s="150" t="s">
        <v>107</v>
      </c>
      <c r="C39" s="9" t="s">
        <v>277</v>
      </c>
      <c r="D39" s="261"/>
      <c r="E39" s="261"/>
      <c r="F39" s="261"/>
    </row>
    <row r="40" spans="1:6" s="103" customFormat="1" ht="12" customHeight="1" thickBot="1">
      <c r="A40" s="186" t="s">
        <v>4</v>
      </c>
      <c r="B40" s="34"/>
      <c r="C40" s="46" t="s">
        <v>384</v>
      </c>
      <c r="D40" s="121">
        <f>SUM(D41:D44)</f>
        <v>0</v>
      </c>
      <c r="E40" s="121">
        <f>SUM(E41:E44)</f>
        <v>0</v>
      </c>
      <c r="F40" s="121">
        <f>SUM(F41:F44)</f>
        <v>0</v>
      </c>
    </row>
    <row r="41" spans="1:6" ht="12" customHeight="1">
      <c r="A41" s="234"/>
      <c r="B41" s="155" t="s">
        <v>100</v>
      </c>
      <c r="C41" s="11" t="s">
        <v>280</v>
      </c>
      <c r="D41" s="128"/>
      <c r="E41" s="128"/>
      <c r="F41" s="128"/>
    </row>
    <row r="42" spans="1:6" ht="12" customHeight="1">
      <c r="A42" s="235"/>
      <c r="B42" s="150" t="s">
        <v>101</v>
      </c>
      <c r="C42" s="9" t="s">
        <v>281</v>
      </c>
      <c r="D42" s="261"/>
      <c r="E42" s="261"/>
      <c r="F42" s="261"/>
    </row>
    <row r="43" spans="1:6" ht="12" customHeight="1">
      <c r="A43" s="235"/>
      <c r="B43" s="150" t="s">
        <v>102</v>
      </c>
      <c r="C43" s="9" t="s">
        <v>288</v>
      </c>
      <c r="D43" s="261"/>
      <c r="E43" s="261"/>
      <c r="F43" s="261"/>
    </row>
    <row r="44" spans="1:6" ht="12" customHeight="1" thickBot="1">
      <c r="A44" s="235"/>
      <c r="B44" s="150" t="s">
        <v>103</v>
      </c>
      <c r="C44" s="9" t="s">
        <v>49</v>
      </c>
      <c r="D44" s="261"/>
      <c r="E44" s="261"/>
      <c r="F44" s="261"/>
    </row>
    <row r="45" spans="1:6" ht="15" customHeight="1" thickBot="1">
      <c r="A45" s="186" t="s">
        <v>5</v>
      </c>
      <c r="B45" s="34"/>
      <c r="C45" s="46" t="s">
        <v>386</v>
      </c>
      <c r="D45" s="156"/>
      <c r="E45" s="156"/>
      <c r="F45" s="156"/>
    </row>
    <row r="46" spans="1:6" ht="13.5" thickBot="1">
      <c r="A46" s="186" t="s">
        <v>6</v>
      </c>
      <c r="B46" s="34"/>
      <c r="C46" s="46" t="s">
        <v>1193</v>
      </c>
      <c r="D46" s="156"/>
      <c r="E46" s="156"/>
      <c r="F46" s="156"/>
    </row>
    <row r="47" spans="1:6" ht="15" customHeight="1" thickBot="1">
      <c r="A47" s="186" t="s">
        <v>7</v>
      </c>
      <c r="B47" s="211"/>
      <c r="C47" s="237" t="s">
        <v>387</v>
      </c>
      <c r="D47" s="121">
        <f>+D34+D40+D45+D46</f>
        <v>0</v>
      </c>
      <c r="E47" s="121">
        <f>+E34+E40+E45+E46</f>
        <v>0</v>
      </c>
      <c r="F47" s="121">
        <f>+F34+F40+F45+F46</f>
        <v>0</v>
      </c>
    </row>
    <row r="48" spans="1:6" ht="14.25" customHeight="1" thickBot="1">
      <c r="A48" s="238"/>
      <c r="B48" s="239"/>
      <c r="C48" s="239"/>
      <c r="D48" s="239"/>
      <c r="E48" s="239"/>
      <c r="F48" s="239"/>
    </row>
    <row r="49" spans="1:6" ht="13.5" thickBot="1">
      <c r="A49" s="240" t="s">
        <v>372</v>
      </c>
      <c r="B49" s="241"/>
      <c r="C49" s="242"/>
      <c r="D49" s="106"/>
      <c r="E49" s="106"/>
      <c r="F49" s="106"/>
    </row>
    <row r="50" spans="1:6" ht="13.5" thickBot="1">
      <c r="A50" s="240" t="s">
        <v>373</v>
      </c>
      <c r="B50" s="241"/>
      <c r="C50" s="242"/>
      <c r="D50" s="106"/>
      <c r="E50" s="106"/>
      <c r="F50" s="106"/>
    </row>
  </sheetData>
  <sheetProtection formatCells="0"/>
  <mergeCells count="7">
    <mergeCell ref="A2:B2"/>
    <mergeCell ref="C2:E2"/>
    <mergeCell ref="C3:E3"/>
    <mergeCell ref="A5:B6"/>
    <mergeCell ref="C5:C6"/>
    <mergeCell ref="F5:F6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B1">
      <selection activeCell="B44" sqref="B44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4.875" style="5" customWidth="1"/>
    <col min="4" max="6" width="13.375" style="5" customWidth="1"/>
    <col min="7" max="16384" width="9.375" style="5" customWidth="1"/>
  </cols>
  <sheetData>
    <row r="1" spans="1:6" s="3" customFormat="1" ht="21" customHeight="1" thickBot="1">
      <c r="A1" s="187"/>
      <c r="B1" s="188"/>
      <c r="C1" s="246"/>
      <c r="D1" s="246"/>
      <c r="E1" s="246"/>
      <c r="F1" s="244" t="s">
        <v>1195</v>
      </c>
    </row>
    <row r="2" spans="1:6" s="99" customFormat="1" ht="25.5" customHeight="1">
      <c r="A2" s="1087" t="s">
        <v>356</v>
      </c>
      <c r="B2" s="1088"/>
      <c r="C2" s="1089" t="s">
        <v>407</v>
      </c>
      <c r="D2" s="1090"/>
      <c r="E2" s="1091"/>
      <c r="F2" s="247" t="s">
        <v>53</v>
      </c>
    </row>
    <row r="3" spans="1:6" s="99" customFormat="1" ht="16.5" thickBot="1">
      <c r="A3" s="191" t="s">
        <v>355</v>
      </c>
      <c r="B3" s="192"/>
      <c r="C3" s="1103" t="s">
        <v>388</v>
      </c>
      <c r="D3" s="1102"/>
      <c r="E3" s="1102"/>
      <c r="F3" s="248"/>
    </row>
    <row r="4" spans="1:6" s="100" customFormat="1" ht="15.75" customHeight="1" thickBot="1">
      <c r="A4" s="193"/>
      <c r="B4" s="193"/>
      <c r="C4" s="193"/>
      <c r="D4" s="193"/>
      <c r="E4" s="193"/>
      <c r="F4" s="194" t="s">
        <v>40</v>
      </c>
    </row>
    <row r="5" spans="1:6" ht="13.5" thickBot="1">
      <c r="A5" s="1094" t="s">
        <v>357</v>
      </c>
      <c r="B5" s="1095"/>
      <c r="C5" s="1098" t="s">
        <v>41</v>
      </c>
      <c r="D5" s="465" t="s">
        <v>505</v>
      </c>
      <c r="E5" s="465" t="s">
        <v>506</v>
      </c>
      <c r="F5" s="1085" t="s">
        <v>413</v>
      </c>
    </row>
    <row r="6" spans="1:6" ht="13.5" thickBot="1">
      <c r="A6" s="1096"/>
      <c r="B6" s="1097"/>
      <c r="C6" s="1099"/>
      <c r="D6" s="1100" t="s">
        <v>516</v>
      </c>
      <c r="E6" s="1101"/>
      <c r="F6" s="1086"/>
    </row>
    <row r="7" spans="1:6" s="84" customFormat="1" ht="12.75" customHeight="1" thickBot="1">
      <c r="A7" s="182">
        <v>1</v>
      </c>
      <c r="B7" s="183">
        <v>2</v>
      </c>
      <c r="C7" s="183">
        <v>3</v>
      </c>
      <c r="D7" s="466">
        <v>4</v>
      </c>
      <c r="E7" s="466">
        <v>5</v>
      </c>
      <c r="F7" s="184">
        <v>6</v>
      </c>
    </row>
    <row r="8" spans="1:6" s="84" customFormat="1" ht="15.75" customHeight="1" thickBot="1">
      <c r="A8" s="195"/>
      <c r="B8" s="196"/>
      <c r="C8" s="196" t="s">
        <v>42</v>
      </c>
      <c r="D8" s="196"/>
      <c r="E8" s="196"/>
      <c r="F8" s="197"/>
    </row>
    <row r="9" spans="1:6" s="101" customFormat="1" ht="12" customHeight="1" thickBot="1">
      <c r="A9" s="182" t="s">
        <v>3</v>
      </c>
      <c r="B9" s="198"/>
      <c r="C9" s="199" t="s">
        <v>374</v>
      </c>
      <c r="D9" s="121">
        <f>SUM(D10:D17)</f>
        <v>0</v>
      </c>
      <c r="E9" s="121">
        <f>SUM(E10:E17)</f>
        <v>0</v>
      </c>
      <c r="F9" s="121">
        <f>SUM(F10:F17)</f>
        <v>0</v>
      </c>
    </row>
    <row r="10" spans="1:6" s="101" customFormat="1" ht="12" customHeight="1">
      <c r="A10" s="203"/>
      <c r="B10" s="201" t="s">
        <v>94</v>
      </c>
      <c r="C10" s="15" t="s">
        <v>203</v>
      </c>
      <c r="D10" s="266"/>
      <c r="E10" s="266"/>
      <c r="F10" s="266"/>
    </row>
    <row r="11" spans="1:6" s="101" customFormat="1" ht="12" customHeight="1">
      <c r="A11" s="200"/>
      <c r="B11" s="201" t="s">
        <v>95</v>
      </c>
      <c r="C11" s="9" t="s">
        <v>204</v>
      </c>
      <c r="D11" s="261"/>
      <c r="E11" s="261"/>
      <c r="F11" s="261"/>
    </row>
    <row r="12" spans="1:6" s="101" customFormat="1" ht="12" customHeight="1">
      <c r="A12" s="200"/>
      <c r="B12" s="201" t="s">
        <v>96</v>
      </c>
      <c r="C12" s="9" t="s">
        <v>205</v>
      </c>
      <c r="D12" s="261"/>
      <c r="E12" s="261"/>
      <c r="F12" s="261"/>
    </row>
    <row r="13" spans="1:6" s="101" customFormat="1" ht="12" customHeight="1">
      <c r="A13" s="200"/>
      <c r="B13" s="201" t="s">
        <v>97</v>
      </c>
      <c r="C13" s="9" t="s">
        <v>206</v>
      </c>
      <c r="D13" s="261"/>
      <c r="E13" s="261"/>
      <c r="F13" s="261"/>
    </row>
    <row r="14" spans="1:6" s="101" customFormat="1" ht="12" customHeight="1">
      <c r="A14" s="200"/>
      <c r="B14" s="201" t="s">
        <v>153</v>
      </c>
      <c r="C14" s="8" t="s">
        <v>207</v>
      </c>
      <c r="D14" s="261"/>
      <c r="E14" s="261"/>
      <c r="F14" s="261"/>
    </row>
    <row r="15" spans="1:6" s="101" customFormat="1" ht="12" customHeight="1">
      <c r="A15" s="205"/>
      <c r="B15" s="201" t="s">
        <v>98</v>
      </c>
      <c r="C15" s="9" t="s">
        <v>208</v>
      </c>
      <c r="D15" s="267"/>
      <c r="E15" s="267"/>
      <c r="F15" s="267"/>
    </row>
    <row r="16" spans="1:6" s="102" customFormat="1" ht="12" customHeight="1">
      <c r="A16" s="200"/>
      <c r="B16" s="201" t="s">
        <v>99</v>
      </c>
      <c r="C16" s="9" t="s">
        <v>375</v>
      </c>
      <c r="D16" s="261"/>
      <c r="E16" s="261"/>
      <c r="F16" s="261"/>
    </row>
    <row r="17" spans="1:6" s="102" customFormat="1" ht="12" customHeight="1" thickBot="1">
      <c r="A17" s="206"/>
      <c r="B17" s="207" t="s">
        <v>108</v>
      </c>
      <c r="C17" s="8" t="s">
        <v>352</v>
      </c>
      <c r="D17" s="164"/>
      <c r="E17" s="164"/>
      <c r="F17" s="164"/>
    </row>
    <row r="18" spans="1:6" s="101" customFormat="1" ht="12" customHeight="1" thickBot="1">
      <c r="A18" s="182" t="s">
        <v>4</v>
      </c>
      <c r="B18" s="198"/>
      <c r="C18" s="199" t="s">
        <v>376</v>
      </c>
      <c r="D18" s="121">
        <f>SUM(D19:D22)</f>
        <v>0</v>
      </c>
      <c r="E18" s="121">
        <f>SUM(E19:E22)</f>
        <v>0</v>
      </c>
      <c r="F18" s="121">
        <f>SUM(F19:F22)</f>
        <v>0</v>
      </c>
    </row>
    <row r="19" spans="1:6" s="102" customFormat="1" ht="12" customHeight="1">
      <c r="A19" s="200"/>
      <c r="B19" s="201" t="s">
        <v>100</v>
      </c>
      <c r="C19" s="11" t="s">
        <v>114</v>
      </c>
      <c r="D19" s="261"/>
      <c r="E19" s="261"/>
      <c r="F19" s="261"/>
    </row>
    <row r="20" spans="1:6" s="102" customFormat="1" ht="12" customHeight="1">
      <c r="A20" s="200"/>
      <c r="B20" s="201" t="s">
        <v>101</v>
      </c>
      <c r="C20" s="9" t="s">
        <v>115</v>
      </c>
      <c r="D20" s="261"/>
      <c r="E20" s="261"/>
      <c r="F20" s="261"/>
    </row>
    <row r="21" spans="1:6" s="102" customFormat="1" ht="12" customHeight="1">
      <c r="A21" s="200"/>
      <c r="B21" s="201" t="s">
        <v>102</v>
      </c>
      <c r="C21" s="9" t="s">
        <v>377</v>
      </c>
      <c r="D21" s="261"/>
      <c r="E21" s="261"/>
      <c r="F21" s="261"/>
    </row>
    <row r="22" spans="1:6" s="102" customFormat="1" ht="12" customHeight="1" thickBot="1">
      <c r="A22" s="200"/>
      <c r="B22" s="201" t="s">
        <v>103</v>
      </c>
      <c r="C22" s="9" t="s">
        <v>116</v>
      </c>
      <c r="D22" s="261"/>
      <c r="E22" s="261"/>
      <c r="F22" s="261"/>
    </row>
    <row r="23" spans="1:6" s="102" customFormat="1" ht="12" customHeight="1" thickBot="1">
      <c r="A23" s="186" t="s">
        <v>5</v>
      </c>
      <c r="B23" s="110"/>
      <c r="C23" s="110" t="s">
        <v>378</v>
      </c>
      <c r="D23" s="156"/>
      <c r="E23" s="156"/>
      <c r="F23" s="156"/>
    </row>
    <row r="24" spans="1:6" s="101" customFormat="1" ht="12" customHeight="1" thickBot="1">
      <c r="A24" s="186" t="s">
        <v>6</v>
      </c>
      <c r="B24" s="198"/>
      <c r="C24" s="110" t="s">
        <v>379</v>
      </c>
      <c r="D24" s="156"/>
      <c r="E24" s="156"/>
      <c r="F24" s="156"/>
    </row>
    <row r="25" spans="1:6" s="101" customFormat="1" ht="12" customHeight="1" thickBot="1">
      <c r="A25" s="182" t="s">
        <v>7</v>
      </c>
      <c r="B25" s="161"/>
      <c r="C25" s="110" t="s">
        <v>380</v>
      </c>
      <c r="D25" s="262">
        <f>+D26+D27</f>
        <v>0</v>
      </c>
      <c r="E25" s="262">
        <f>+E26+E27</f>
        <v>0</v>
      </c>
      <c r="F25" s="262">
        <f>+F26+F27</f>
        <v>0</v>
      </c>
    </row>
    <row r="26" spans="1:6" s="101" customFormat="1" ht="12" customHeight="1">
      <c r="A26" s="203"/>
      <c r="B26" s="157" t="s">
        <v>78</v>
      </c>
      <c r="C26" s="134" t="s">
        <v>70</v>
      </c>
      <c r="D26" s="257"/>
      <c r="E26" s="257"/>
      <c r="F26" s="257"/>
    </row>
    <row r="27" spans="1:6" s="101" customFormat="1" ht="12" customHeight="1" thickBot="1">
      <c r="A27" s="209"/>
      <c r="B27" s="159" t="s">
        <v>79</v>
      </c>
      <c r="C27" s="136" t="s">
        <v>381</v>
      </c>
      <c r="D27" s="258"/>
      <c r="E27" s="258"/>
      <c r="F27" s="258"/>
    </row>
    <row r="28" spans="1:6" s="102" customFormat="1" ht="12" customHeight="1" thickBot="1">
      <c r="A28" s="217" t="s">
        <v>8</v>
      </c>
      <c r="B28" s="218"/>
      <c r="C28" s="110" t="s">
        <v>382</v>
      </c>
      <c r="D28" s="156"/>
      <c r="E28" s="156"/>
      <c r="F28" s="156"/>
    </row>
    <row r="29" spans="1:6" s="102" customFormat="1" ht="15" customHeight="1" thickBot="1">
      <c r="A29" s="217" t="s">
        <v>9</v>
      </c>
      <c r="B29" s="931"/>
      <c r="C29" s="932" t="s">
        <v>1194</v>
      </c>
      <c r="D29" s="265"/>
      <c r="E29" s="265"/>
      <c r="F29" s="265"/>
    </row>
    <row r="30" spans="1:6" s="102" customFormat="1" ht="15" customHeight="1" thickBot="1">
      <c r="A30" s="217" t="s">
        <v>10</v>
      </c>
      <c r="B30" s="222"/>
      <c r="C30" s="223" t="s">
        <v>383</v>
      </c>
      <c r="D30" s="262">
        <f>SUM(D9,D18,D23,D24,D25,D28,D29)</f>
        <v>0</v>
      </c>
      <c r="E30" s="262">
        <f>SUM(E9,E18,E23,E24,E25,E28,E29)</f>
        <v>0</v>
      </c>
      <c r="F30" s="262">
        <f>SUM(F9,F18,F23,F24,F25,F28,F29)</f>
        <v>0</v>
      </c>
    </row>
    <row r="31" spans="1:6" ht="12.75">
      <c r="A31" s="225"/>
      <c r="B31" s="225"/>
      <c r="C31" s="226"/>
      <c r="D31" s="226"/>
      <c r="E31" s="226"/>
      <c r="F31" s="227"/>
    </row>
    <row r="32" spans="1:6" s="84" customFormat="1" ht="16.5" customHeight="1" thickBot="1">
      <c r="A32" s="228"/>
      <c r="B32" s="229"/>
      <c r="C32" s="229"/>
      <c r="D32" s="229"/>
      <c r="E32" s="229"/>
      <c r="F32" s="229"/>
    </row>
    <row r="33" spans="1:6" s="103" customFormat="1" ht="12" customHeight="1" thickBot="1">
      <c r="A33" s="230"/>
      <c r="B33" s="231"/>
      <c r="C33" s="232" t="s">
        <v>48</v>
      </c>
      <c r="D33" s="232"/>
      <c r="E33" s="232"/>
      <c r="F33" s="233"/>
    </row>
    <row r="34" spans="1:6" ht="12" customHeight="1" thickBot="1">
      <c r="A34" s="186" t="s">
        <v>3</v>
      </c>
      <c r="B34" s="34"/>
      <c r="C34" s="46" t="s">
        <v>274</v>
      </c>
      <c r="D34" s="121">
        <f>SUM(D35:D39)</f>
        <v>0</v>
      </c>
      <c r="E34" s="121">
        <f>SUM(E35:E39)</f>
        <v>0</v>
      </c>
      <c r="F34" s="121">
        <f>SUM(F35:F39)</f>
        <v>0</v>
      </c>
    </row>
    <row r="35" spans="1:6" ht="12" customHeight="1">
      <c r="A35" s="234"/>
      <c r="B35" s="155" t="s">
        <v>94</v>
      </c>
      <c r="C35" s="11" t="s">
        <v>34</v>
      </c>
      <c r="D35" s="128"/>
      <c r="E35" s="128"/>
      <c r="F35" s="128"/>
    </row>
    <row r="36" spans="1:6" ht="12" customHeight="1">
      <c r="A36" s="235"/>
      <c r="B36" s="150" t="s">
        <v>95</v>
      </c>
      <c r="C36" s="9" t="s">
        <v>275</v>
      </c>
      <c r="D36" s="261"/>
      <c r="E36" s="261"/>
      <c r="F36" s="261"/>
    </row>
    <row r="37" spans="1:6" ht="12" customHeight="1">
      <c r="A37" s="235"/>
      <c r="B37" s="150" t="s">
        <v>96</v>
      </c>
      <c r="C37" s="9" t="s">
        <v>142</v>
      </c>
      <c r="D37" s="261"/>
      <c r="E37" s="261"/>
      <c r="F37" s="261"/>
    </row>
    <row r="38" spans="1:6" ht="12" customHeight="1">
      <c r="A38" s="235"/>
      <c r="B38" s="150" t="s">
        <v>97</v>
      </c>
      <c r="C38" s="9" t="s">
        <v>276</v>
      </c>
      <c r="D38" s="261"/>
      <c r="E38" s="261"/>
      <c r="F38" s="261"/>
    </row>
    <row r="39" spans="1:6" ht="12" customHeight="1" thickBot="1">
      <c r="A39" s="235"/>
      <c r="B39" s="150" t="s">
        <v>107</v>
      </c>
      <c r="C39" s="9" t="s">
        <v>277</v>
      </c>
      <c r="D39" s="261"/>
      <c r="E39" s="261"/>
      <c r="F39" s="261"/>
    </row>
    <row r="40" spans="1:6" s="103" customFormat="1" ht="12" customHeight="1" thickBot="1">
      <c r="A40" s="186" t="s">
        <v>4</v>
      </c>
      <c r="B40" s="34"/>
      <c r="C40" s="46" t="s">
        <v>384</v>
      </c>
      <c r="D40" s="121">
        <f>SUM(D41:D44)</f>
        <v>0</v>
      </c>
      <c r="E40" s="121">
        <f>SUM(E41:E44)</f>
        <v>0</v>
      </c>
      <c r="F40" s="121">
        <f>SUM(F41:F44)</f>
        <v>0</v>
      </c>
    </row>
    <row r="41" spans="1:6" ht="12" customHeight="1">
      <c r="A41" s="234"/>
      <c r="B41" s="155" t="s">
        <v>100</v>
      </c>
      <c r="C41" s="11" t="s">
        <v>280</v>
      </c>
      <c r="D41" s="128"/>
      <c r="E41" s="128"/>
      <c r="F41" s="128"/>
    </row>
    <row r="42" spans="1:6" ht="12" customHeight="1">
      <c r="A42" s="235"/>
      <c r="B42" s="150" t="s">
        <v>101</v>
      </c>
      <c r="C42" s="9" t="s">
        <v>281</v>
      </c>
      <c r="D42" s="261"/>
      <c r="E42" s="261"/>
      <c r="F42" s="261"/>
    </row>
    <row r="43" spans="1:6" ht="12" customHeight="1">
      <c r="A43" s="235"/>
      <c r="B43" s="150" t="s">
        <v>1196</v>
      </c>
      <c r="C43" s="9" t="s">
        <v>288</v>
      </c>
      <c r="D43" s="261"/>
      <c r="E43" s="261"/>
      <c r="F43" s="261"/>
    </row>
    <row r="44" spans="1:6" ht="12" customHeight="1" thickBot="1">
      <c r="A44" s="235"/>
      <c r="B44" s="150" t="s">
        <v>103</v>
      </c>
      <c r="C44" s="9" t="s">
        <v>49</v>
      </c>
      <c r="D44" s="261"/>
      <c r="E44" s="261"/>
      <c r="F44" s="261"/>
    </row>
    <row r="45" spans="1:6" ht="15" customHeight="1" thickBot="1">
      <c r="A45" s="186" t="s">
        <v>5</v>
      </c>
      <c r="B45" s="34"/>
      <c r="C45" s="46" t="s">
        <v>386</v>
      </c>
      <c r="D45" s="156"/>
      <c r="E45" s="156"/>
      <c r="F45" s="156"/>
    </row>
    <row r="46" spans="1:6" ht="13.5" thickBot="1">
      <c r="A46" s="186" t="s">
        <v>6</v>
      </c>
      <c r="B46" s="34"/>
      <c r="C46" s="46" t="s">
        <v>1193</v>
      </c>
      <c r="D46" s="156"/>
      <c r="E46" s="156"/>
      <c r="F46" s="156"/>
    </row>
    <row r="47" spans="1:6" ht="15" customHeight="1" thickBot="1">
      <c r="A47" s="186" t="s">
        <v>7</v>
      </c>
      <c r="B47" s="211"/>
      <c r="C47" s="237" t="s">
        <v>387</v>
      </c>
      <c r="D47" s="121">
        <f>+D34+D40+D45+D46</f>
        <v>0</v>
      </c>
      <c r="E47" s="121">
        <f>+E34+E40+E45+E46</f>
        <v>0</v>
      </c>
      <c r="F47" s="121">
        <f>+F34+F40+F45+F46</f>
        <v>0</v>
      </c>
    </row>
    <row r="48" spans="1:6" ht="14.25" customHeight="1" thickBot="1">
      <c r="A48" s="238"/>
      <c r="B48" s="239"/>
      <c r="C48" s="239"/>
      <c r="D48" s="239"/>
      <c r="E48" s="239"/>
      <c r="F48" s="239"/>
    </row>
    <row r="49" spans="1:6" ht="13.5" thickBot="1">
      <c r="A49" s="240" t="s">
        <v>372</v>
      </c>
      <c r="B49" s="241"/>
      <c r="C49" s="242"/>
      <c r="D49" s="106"/>
      <c r="E49" s="106"/>
      <c r="F49" s="106"/>
    </row>
    <row r="50" spans="1:6" ht="13.5" thickBot="1">
      <c r="A50" s="240" t="s">
        <v>373</v>
      </c>
      <c r="B50" s="241"/>
      <c r="C50" s="242"/>
      <c r="D50" s="106"/>
      <c r="E50" s="106"/>
      <c r="F50" s="106"/>
    </row>
  </sheetData>
  <sheetProtection sheet="1"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B44" sqref="B44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4.875" style="5" customWidth="1"/>
    <col min="4" max="6" width="13.375" style="5" customWidth="1"/>
    <col min="7" max="16384" width="9.375" style="5" customWidth="1"/>
  </cols>
  <sheetData>
    <row r="1" spans="1:6" s="3" customFormat="1" ht="21" customHeight="1" thickBot="1">
      <c r="A1" s="187"/>
      <c r="B1" s="188"/>
      <c r="C1" s="246"/>
      <c r="D1" s="246"/>
      <c r="E1" s="246"/>
      <c r="F1" s="244" t="s">
        <v>1197</v>
      </c>
    </row>
    <row r="2" spans="1:6" s="99" customFormat="1" ht="25.5" customHeight="1">
      <c r="A2" s="1087" t="s">
        <v>356</v>
      </c>
      <c r="B2" s="1088"/>
      <c r="C2" s="1089" t="s">
        <v>389</v>
      </c>
      <c r="D2" s="1090"/>
      <c r="E2" s="1091"/>
      <c r="F2" s="247" t="s">
        <v>54</v>
      </c>
    </row>
    <row r="3" spans="1:6" s="99" customFormat="1" ht="16.5" thickBot="1">
      <c r="A3" s="191" t="s">
        <v>355</v>
      </c>
      <c r="B3" s="192"/>
      <c r="C3" s="1103" t="s">
        <v>388</v>
      </c>
      <c r="D3" s="1102"/>
      <c r="E3" s="1102"/>
      <c r="F3" s="248"/>
    </row>
    <row r="4" spans="1:6" s="100" customFormat="1" ht="15.75" customHeight="1" thickBot="1">
      <c r="A4" s="193"/>
      <c r="B4" s="193"/>
      <c r="C4" s="193"/>
      <c r="D4" s="193"/>
      <c r="E4" s="193"/>
      <c r="F4" s="194" t="s">
        <v>40</v>
      </c>
    </row>
    <row r="5" spans="1:6" ht="13.5" thickBot="1">
      <c r="A5" s="1094" t="s">
        <v>357</v>
      </c>
      <c r="B5" s="1095"/>
      <c r="C5" s="1098" t="s">
        <v>41</v>
      </c>
      <c r="D5" s="465" t="s">
        <v>505</v>
      </c>
      <c r="E5" s="465" t="s">
        <v>506</v>
      </c>
      <c r="F5" s="1085" t="s">
        <v>413</v>
      </c>
    </row>
    <row r="6" spans="1:6" ht="13.5" thickBot="1">
      <c r="A6" s="1096"/>
      <c r="B6" s="1097"/>
      <c r="C6" s="1099"/>
      <c r="D6" s="1100" t="s">
        <v>516</v>
      </c>
      <c r="E6" s="1101"/>
      <c r="F6" s="1086"/>
    </row>
    <row r="7" spans="1:6" s="84" customFormat="1" ht="12.75" customHeight="1" thickBot="1">
      <c r="A7" s="182">
        <v>1</v>
      </c>
      <c r="B7" s="183">
        <v>2</v>
      </c>
      <c r="C7" s="183">
        <v>3</v>
      </c>
      <c r="D7" s="466">
        <v>4</v>
      </c>
      <c r="E7" s="466">
        <v>5</v>
      </c>
      <c r="F7" s="184">
        <v>6</v>
      </c>
    </row>
    <row r="8" spans="1:6" s="84" customFormat="1" ht="15.75" customHeight="1" thickBot="1">
      <c r="A8" s="195"/>
      <c r="B8" s="196"/>
      <c r="C8" s="196" t="s">
        <v>42</v>
      </c>
      <c r="D8" s="196"/>
      <c r="E8" s="196"/>
      <c r="F8" s="197"/>
    </row>
    <row r="9" spans="1:6" s="101" customFormat="1" ht="12" customHeight="1" thickBot="1">
      <c r="A9" s="182" t="s">
        <v>3</v>
      </c>
      <c r="B9" s="198"/>
      <c r="C9" s="199" t="s">
        <v>374</v>
      </c>
      <c r="D9" s="121">
        <f>SUM(D10:D17)</f>
        <v>0</v>
      </c>
      <c r="E9" s="121">
        <f>SUM(E10:E17)</f>
        <v>0</v>
      </c>
      <c r="F9" s="121">
        <f>SUM(F10:F17)</f>
        <v>0</v>
      </c>
    </row>
    <row r="10" spans="1:6" s="101" customFormat="1" ht="12" customHeight="1">
      <c r="A10" s="203"/>
      <c r="B10" s="201" t="s">
        <v>94</v>
      </c>
      <c r="C10" s="15" t="s">
        <v>203</v>
      </c>
      <c r="D10" s="266"/>
      <c r="E10" s="266"/>
      <c r="F10" s="266"/>
    </row>
    <row r="11" spans="1:6" s="101" customFormat="1" ht="12" customHeight="1">
      <c r="A11" s="200"/>
      <c r="B11" s="201" t="s">
        <v>95</v>
      </c>
      <c r="C11" s="9" t="s">
        <v>204</v>
      </c>
      <c r="D11" s="261"/>
      <c r="E11" s="261"/>
      <c r="F11" s="261"/>
    </row>
    <row r="12" spans="1:6" s="101" customFormat="1" ht="12" customHeight="1">
      <c r="A12" s="200"/>
      <c r="B12" s="201" t="s">
        <v>96</v>
      </c>
      <c r="C12" s="9" t="s">
        <v>205</v>
      </c>
      <c r="D12" s="261"/>
      <c r="E12" s="261"/>
      <c r="F12" s="261"/>
    </row>
    <row r="13" spans="1:6" s="101" customFormat="1" ht="12" customHeight="1">
      <c r="A13" s="200"/>
      <c r="B13" s="201" t="s">
        <v>97</v>
      </c>
      <c r="C13" s="9" t="s">
        <v>206</v>
      </c>
      <c r="D13" s="261"/>
      <c r="E13" s="261"/>
      <c r="F13" s="261"/>
    </row>
    <row r="14" spans="1:6" s="101" customFormat="1" ht="12" customHeight="1">
      <c r="A14" s="200"/>
      <c r="B14" s="201" t="s">
        <v>153</v>
      </c>
      <c r="C14" s="8" t="s">
        <v>207</v>
      </c>
      <c r="D14" s="261"/>
      <c r="E14" s="261"/>
      <c r="F14" s="261"/>
    </row>
    <row r="15" spans="1:6" s="101" customFormat="1" ht="12" customHeight="1">
      <c r="A15" s="205"/>
      <c r="B15" s="201" t="s">
        <v>98</v>
      </c>
      <c r="C15" s="9" t="s">
        <v>208</v>
      </c>
      <c r="D15" s="267"/>
      <c r="E15" s="267"/>
      <c r="F15" s="267"/>
    </row>
    <row r="16" spans="1:6" s="102" customFormat="1" ht="12" customHeight="1">
      <c r="A16" s="200"/>
      <c r="B16" s="201" t="s">
        <v>99</v>
      </c>
      <c r="C16" s="9" t="s">
        <v>375</v>
      </c>
      <c r="D16" s="261"/>
      <c r="E16" s="261"/>
      <c r="F16" s="261"/>
    </row>
    <row r="17" spans="1:6" s="102" customFormat="1" ht="12" customHeight="1" thickBot="1">
      <c r="A17" s="206"/>
      <c r="B17" s="207" t="s">
        <v>108</v>
      </c>
      <c r="C17" s="8" t="s">
        <v>352</v>
      </c>
      <c r="D17" s="164"/>
      <c r="E17" s="164"/>
      <c r="F17" s="164"/>
    </row>
    <row r="18" spans="1:6" s="101" customFormat="1" ht="12" customHeight="1" thickBot="1">
      <c r="A18" s="182" t="s">
        <v>4</v>
      </c>
      <c r="B18" s="198"/>
      <c r="C18" s="199" t="s">
        <v>376</v>
      </c>
      <c r="D18" s="121">
        <f>SUM(D19:D22)</f>
        <v>0</v>
      </c>
      <c r="E18" s="121">
        <f>SUM(E19:E22)</f>
        <v>0</v>
      </c>
      <c r="F18" s="121">
        <f>SUM(F19:F22)</f>
        <v>0</v>
      </c>
    </row>
    <row r="19" spans="1:6" s="102" customFormat="1" ht="12" customHeight="1">
      <c r="A19" s="200"/>
      <c r="B19" s="201" t="s">
        <v>100</v>
      </c>
      <c r="C19" s="11" t="s">
        <v>114</v>
      </c>
      <c r="D19" s="261"/>
      <c r="E19" s="261"/>
      <c r="F19" s="261"/>
    </row>
    <row r="20" spans="1:6" s="102" customFormat="1" ht="12" customHeight="1">
      <c r="A20" s="200"/>
      <c r="B20" s="201" t="s">
        <v>101</v>
      </c>
      <c r="C20" s="9" t="s">
        <v>115</v>
      </c>
      <c r="D20" s="261"/>
      <c r="E20" s="261"/>
      <c r="F20" s="261"/>
    </row>
    <row r="21" spans="1:6" s="102" customFormat="1" ht="12" customHeight="1">
      <c r="A21" s="200"/>
      <c r="B21" s="201" t="s">
        <v>102</v>
      </c>
      <c r="C21" s="9" t="s">
        <v>377</v>
      </c>
      <c r="D21" s="261"/>
      <c r="E21" s="261"/>
      <c r="F21" s="261"/>
    </row>
    <row r="22" spans="1:6" s="102" customFormat="1" ht="12" customHeight="1" thickBot="1">
      <c r="A22" s="200"/>
      <c r="B22" s="201" t="s">
        <v>103</v>
      </c>
      <c r="C22" s="9" t="s">
        <v>116</v>
      </c>
      <c r="D22" s="261"/>
      <c r="E22" s="261"/>
      <c r="F22" s="261"/>
    </row>
    <row r="23" spans="1:6" s="102" customFormat="1" ht="12" customHeight="1" thickBot="1">
      <c r="A23" s="186" t="s">
        <v>5</v>
      </c>
      <c r="B23" s="110"/>
      <c r="C23" s="110" t="s">
        <v>378</v>
      </c>
      <c r="D23" s="156"/>
      <c r="E23" s="156"/>
      <c r="F23" s="156"/>
    </row>
    <row r="24" spans="1:6" s="101" customFormat="1" ht="12" customHeight="1" thickBot="1">
      <c r="A24" s="186" t="s">
        <v>6</v>
      </c>
      <c r="B24" s="198"/>
      <c r="C24" s="110" t="s">
        <v>379</v>
      </c>
      <c r="D24" s="156"/>
      <c r="E24" s="156"/>
      <c r="F24" s="156"/>
    </row>
    <row r="25" spans="1:6" s="101" customFormat="1" ht="12" customHeight="1" thickBot="1">
      <c r="A25" s="182" t="s">
        <v>7</v>
      </c>
      <c r="B25" s="161"/>
      <c r="C25" s="110" t="s">
        <v>380</v>
      </c>
      <c r="D25" s="262">
        <f>+D26+D27</f>
        <v>0</v>
      </c>
      <c r="E25" s="262">
        <f>+E26+E27</f>
        <v>0</v>
      </c>
      <c r="F25" s="262">
        <f>+F26+F27</f>
        <v>0</v>
      </c>
    </row>
    <row r="26" spans="1:6" s="101" customFormat="1" ht="12" customHeight="1">
      <c r="A26" s="203"/>
      <c r="B26" s="157" t="s">
        <v>78</v>
      </c>
      <c r="C26" s="134" t="s">
        <v>70</v>
      </c>
      <c r="D26" s="257"/>
      <c r="E26" s="257"/>
      <c r="F26" s="257"/>
    </row>
    <row r="27" spans="1:6" s="101" customFormat="1" ht="12" customHeight="1" thickBot="1">
      <c r="A27" s="209"/>
      <c r="B27" s="159" t="s">
        <v>79</v>
      </c>
      <c r="C27" s="136" t="s">
        <v>381</v>
      </c>
      <c r="D27" s="258"/>
      <c r="E27" s="258"/>
      <c r="F27" s="258"/>
    </row>
    <row r="28" spans="1:6" s="102" customFormat="1" ht="12" customHeight="1" thickBot="1">
      <c r="A28" s="217" t="s">
        <v>8</v>
      </c>
      <c r="B28" s="218"/>
      <c r="C28" s="110" t="s">
        <v>382</v>
      </c>
      <c r="D28" s="156"/>
      <c r="E28" s="156"/>
      <c r="F28" s="156"/>
    </row>
    <row r="29" spans="1:6" s="102" customFormat="1" ht="15" customHeight="1" thickBot="1">
      <c r="A29" s="217" t="s">
        <v>9</v>
      </c>
      <c r="B29" s="931"/>
      <c r="C29" s="932" t="s">
        <v>1194</v>
      </c>
      <c r="D29" s="265"/>
      <c r="E29" s="265"/>
      <c r="F29" s="265"/>
    </row>
    <row r="30" spans="1:6" s="102" customFormat="1" ht="15" customHeight="1" thickBot="1">
      <c r="A30" s="217" t="s">
        <v>10</v>
      </c>
      <c r="B30" s="222"/>
      <c r="C30" s="223" t="s">
        <v>383</v>
      </c>
      <c r="D30" s="262">
        <f>SUM(D9,D18,D23,D24,D25,D28,D29)</f>
        <v>0</v>
      </c>
      <c r="E30" s="262">
        <f>SUM(E9,E18,E23,E24,E25,E28,E29)</f>
        <v>0</v>
      </c>
      <c r="F30" s="262">
        <f>SUM(F9,F18,F23,F24,F25,F28,F29)</f>
        <v>0</v>
      </c>
    </row>
    <row r="31" spans="1:6" ht="12.75">
      <c r="A31" s="225"/>
      <c r="B31" s="225"/>
      <c r="C31" s="226"/>
      <c r="D31" s="226"/>
      <c r="E31" s="226"/>
      <c r="F31" s="227"/>
    </row>
    <row r="32" spans="1:6" s="84" customFormat="1" ht="16.5" customHeight="1" thickBot="1">
      <c r="A32" s="228"/>
      <c r="B32" s="229"/>
      <c r="C32" s="229"/>
      <c r="D32" s="229"/>
      <c r="E32" s="229"/>
      <c r="F32" s="229"/>
    </row>
    <row r="33" spans="1:6" s="103" customFormat="1" ht="12" customHeight="1" thickBot="1">
      <c r="A33" s="230"/>
      <c r="B33" s="231"/>
      <c r="C33" s="232" t="s">
        <v>48</v>
      </c>
      <c r="D33" s="232"/>
      <c r="E33" s="232"/>
      <c r="F33" s="233"/>
    </row>
    <row r="34" spans="1:6" ht="12" customHeight="1" thickBot="1">
      <c r="A34" s="186" t="s">
        <v>3</v>
      </c>
      <c r="B34" s="34"/>
      <c r="C34" s="46" t="s">
        <v>274</v>
      </c>
      <c r="D34" s="121">
        <f>SUM(D35:D39)</f>
        <v>0</v>
      </c>
      <c r="E34" s="121">
        <f>SUM(E35:E39)</f>
        <v>0</v>
      </c>
      <c r="F34" s="121">
        <f>SUM(F35:F39)</f>
        <v>0</v>
      </c>
    </row>
    <row r="35" spans="1:6" ht="12" customHeight="1">
      <c r="A35" s="234"/>
      <c r="B35" s="155" t="s">
        <v>94</v>
      </c>
      <c r="C35" s="11" t="s">
        <v>34</v>
      </c>
      <c r="D35" s="128"/>
      <c r="E35" s="128"/>
      <c r="F35" s="128"/>
    </row>
    <row r="36" spans="1:6" ht="12" customHeight="1">
      <c r="A36" s="235"/>
      <c r="B36" s="150" t="s">
        <v>95</v>
      </c>
      <c r="C36" s="9" t="s">
        <v>275</v>
      </c>
      <c r="D36" s="261"/>
      <c r="E36" s="261"/>
      <c r="F36" s="261"/>
    </row>
    <row r="37" spans="1:6" ht="12" customHeight="1">
      <c r="A37" s="235"/>
      <c r="B37" s="150" t="s">
        <v>96</v>
      </c>
      <c r="C37" s="9" t="s">
        <v>142</v>
      </c>
      <c r="D37" s="261"/>
      <c r="E37" s="261"/>
      <c r="F37" s="261"/>
    </row>
    <row r="38" spans="1:6" ht="12" customHeight="1">
      <c r="A38" s="235"/>
      <c r="B38" s="150" t="s">
        <v>97</v>
      </c>
      <c r="C38" s="9" t="s">
        <v>276</v>
      </c>
      <c r="D38" s="261"/>
      <c r="E38" s="261"/>
      <c r="F38" s="261"/>
    </row>
    <row r="39" spans="1:6" ht="12" customHeight="1" thickBot="1">
      <c r="A39" s="235"/>
      <c r="B39" s="150" t="s">
        <v>107</v>
      </c>
      <c r="C39" s="9" t="s">
        <v>277</v>
      </c>
      <c r="D39" s="261"/>
      <c r="E39" s="261"/>
      <c r="F39" s="261"/>
    </row>
    <row r="40" spans="1:6" s="103" customFormat="1" ht="12" customHeight="1" thickBot="1">
      <c r="A40" s="186" t="s">
        <v>4</v>
      </c>
      <c r="B40" s="34"/>
      <c r="C40" s="46" t="s">
        <v>384</v>
      </c>
      <c r="D40" s="121">
        <f>SUM(D41:D44)</f>
        <v>0</v>
      </c>
      <c r="E40" s="121">
        <f>SUM(E41:E44)</f>
        <v>0</v>
      </c>
      <c r="F40" s="121">
        <f>SUM(F41:F44)</f>
        <v>0</v>
      </c>
    </row>
    <row r="41" spans="1:6" ht="12" customHeight="1">
      <c r="A41" s="234"/>
      <c r="B41" s="155" t="s">
        <v>100</v>
      </c>
      <c r="C41" s="11" t="s">
        <v>280</v>
      </c>
      <c r="D41" s="128"/>
      <c r="E41" s="128"/>
      <c r="F41" s="128"/>
    </row>
    <row r="42" spans="1:6" ht="12" customHeight="1">
      <c r="A42" s="235"/>
      <c r="B42" s="150" t="s">
        <v>101</v>
      </c>
      <c r="C42" s="9" t="s">
        <v>281</v>
      </c>
      <c r="D42" s="261"/>
      <c r="E42" s="261"/>
      <c r="F42" s="261"/>
    </row>
    <row r="43" spans="1:6" ht="12" customHeight="1">
      <c r="A43" s="235"/>
      <c r="B43" s="150" t="s">
        <v>1196</v>
      </c>
      <c r="C43" s="9" t="s">
        <v>288</v>
      </c>
      <c r="D43" s="261"/>
      <c r="E43" s="261"/>
      <c r="F43" s="261"/>
    </row>
    <row r="44" spans="1:6" ht="12" customHeight="1" thickBot="1">
      <c r="A44" s="235"/>
      <c r="B44" s="150" t="s">
        <v>103</v>
      </c>
      <c r="C44" s="9" t="s">
        <v>49</v>
      </c>
      <c r="D44" s="261"/>
      <c r="E44" s="261"/>
      <c r="F44" s="261"/>
    </row>
    <row r="45" spans="1:6" ht="15" customHeight="1" thickBot="1">
      <c r="A45" s="186" t="s">
        <v>5</v>
      </c>
      <c r="B45" s="34"/>
      <c r="C45" s="46" t="s">
        <v>386</v>
      </c>
      <c r="D45" s="156"/>
      <c r="E45" s="156"/>
      <c r="F45" s="156"/>
    </row>
    <row r="46" spans="1:6" ht="13.5" thickBot="1">
      <c r="A46" s="186" t="s">
        <v>6</v>
      </c>
      <c r="B46" s="34"/>
      <c r="C46" s="46" t="s">
        <v>1193</v>
      </c>
      <c r="D46" s="156"/>
      <c r="E46" s="156"/>
      <c r="F46" s="156"/>
    </row>
    <row r="47" spans="1:6" ht="15" customHeight="1" thickBot="1">
      <c r="A47" s="186" t="s">
        <v>7</v>
      </c>
      <c r="B47" s="211"/>
      <c r="C47" s="237" t="s">
        <v>387</v>
      </c>
      <c r="D47" s="121">
        <f>+D34+D40+D45+D46</f>
        <v>0</v>
      </c>
      <c r="E47" s="121">
        <f>+E34+E40+E45+E46</f>
        <v>0</v>
      </c>
      <c r="F47" s="121">
        <f>+F34+F40+F45+F46</f>
        <v>0</v>
      </c>
    </row>
    <row r="48" spans="1:6" ht="14.25" customHeight="1" thickBot="1">
      <c r="A48" s="238"/>
      <c r="B48" s="239"/>
      <c r="C48" s="239"/>
      <c r="D48" s="239"/>
      <c r="E48" s="239"/>
      <c r="F48" s="239"/>
    </row>
    <row r="49" spans="1:6" ht="13.5" thickBot="1">
      <c r="A49" s="240" t="s">
        <v>372</v>
      </c>
      <c r="B49" s="241"/>
      <c r="C49" s="242"/>
      <c r="D49" s="106"/>
      <c r="E49" s="106"/>
      <c r="F49" s="106"/>
    </row>
    <row r="50" spans="1:6" ht="13.5" thickBot="1">
      <c r="A50" s="240" t="s">
        <v>373</v>
      </c>
      <c r="B50" s="241"/>
      <c r="C50" s="242"/>
      <c r="D50" s="106"/>
      <c r="E50" s="106"/>
      <c r="F50" s="106"/>
    </row>
  </sheetData>
  <sheetProtection sheet="1" formatCells="0"/>
  <mergeCells count="7">
    <mergeCell ref="A2:B2"/>
    <mergeCell ref="C2:E2"/>
    <mergeCell ref="C3:E3"/>
    <mergeCell ref="A5:B6"/>
    <mergeCell ref="C5:C6"/>
    <mergeCell ref="F5:F6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SheetLayoutView="100" workbookViewId="0" topLeftCell="A1">
      <selection activeCell="G33" sqref="G33"/>
    </sheetView>
  </sheetViews>
  <sheetFormatPr defaultColWidth="9.00390625" defaultRowHeight="12.75"/>
  <cols>
    <col min="1" max="1" width="6.875" style="63" customWidth="1"/>
    <col min="2" max="2" width="43.125" style="64" customWidth="1"/>
    <col min="3" max="4" width="11.625" style="64" customWidth="1"/>
    <col min="5" max="5" width="11.625" style="63" customWidth="1"/>
    <col min="6" max="6" width="37.50390625" style="63" customWidth="1"/>
    <col min="7" max="9" width="11.625" style="63" customWidth="1"/>
    <col min="10" max="16384" width="9.375" style="63" customWidth="1"/>
  </cols>
  <sheetData>
    <row r="1" spans="2:10" ht="39.75" customHeight="1">
      <c r="B1" s="61" t="s">
        <v>174</v>
      </c>
      <c r="C1" s="61"/>
      <c r="D1" s="61"/>
      <c r="E1" s="62"/>
      <c r="F1" s="62"/>
      <c r="G1" s="62"/>
      <c r="H1" s="62"/>
      <c r="I1" s="62"/>
      <c r="J1" s="1059" t="s">
        <v>1188</v>
      </c>
    </row>
    <row r="2" spans="2:10" ht="14.25" thickBot="1">
      <c r="B2" s="1033" t="s">
        <v>1263</v>
      </c>
      <c r="I2" s="65" t="s">
        <v>56</v>
      </c>
      <c r="J2" s="1059"/>
    </row>
    <row r="3" spans="1:10" ht="18" customHeight="1" thickBot="1">
      <c r="A3" s="1057" t="s">
        <v>66</v>
      </c>
      <c r="B3" s="839" t="s">
        <v>42</v>
      </c>
      <c r="C3" s="840"/>
      <c r="D3" s="840"/>
      <c r="E3" s="841"/>
      <c r="F3" s="839" t="s">
        <v>48</v>
      </c>
      <c r="G3" s="842"/>
      <c r="H3" s="842"/>
      <c r="I3" s="843"/>
      <c r="J3" s="1059"/>
    </row>
    <row r="4" spans="1:10" s="66" customFormat="1" ht="35.25" customHeight="1" thickBot="1">
      <c r="A4" s="1058"/>
      <c r="B4" s="177" t="s">
        <v>57</v>
      </c>
      <c r="C4" s="844" t="s">
        <v>415</v>
      </c>
      <c r="D4" s="844" t="s">
        <v>414</v>
      </c>
      <c r="E4" s="178" t="s">
        <v>416</v>
      </c>
      <c r="F4" s="177" t="s">
        <v>57</v>
      </c>
      <c r="G4" s="844" t="s">
        <v>415</v>
      </c>
      <c r="H4" s="844" t="s">
        <v>414</v>
      </c>
      <c r="I4" s="178" t="s">
        <v>416</v>
      </c>
      <c r="J4" s="1059"/>
    </row>
    <row r="5" spans="1:10" s="115" customFormat="1" ht="12" customHeight="1" thickBot="1">
      <c r="A5" s="845">
        <v>1</v>
      </c>
      <c r="B5" s="846">
        <v>2</v>
      </c>
      <c r="C5" s="847">
        <v>3</v>
      </c>
      <c r="D5" s="847">
        <v>4</v>
      </c>
      <c r="E5" s="848">
        <v>5</v>
      </c>
      <c r="F5" s="846">
        <v>6</v>
      </c>
      <c r="G5" s="848">
        <v>7</v>
      </c>
      <c r="H5" s="849">
        <v>8</v>
      </c>
      <c r="I5" s="850">
        <v>9</v>
      </c>
      <c r="J5" s="1059"/>
    </row>
    <row r="6" spans="1:10" ht="12.75" customHeight="1">
      <c r="A6" s="853" t="s">
        <v>3</v>
      </c>
      <c r="B6" s="851" t="s">
        <v>336</v>
      </c>
      <c r="C6" s="977">
        <v>10130</v>
      </c>
      <c r="D6" s="976">
        <v>9199</v>
      </c>
      <c r="E6" s="986">
        <v>9476</v>
      </c>
      <c r="F6" s="851" t="s">
        <v>58</v>
      </c>
      <c r="G6" s="986">
        <v>3625</v>
      </c>
      <c r="H6" s="1000">
        <v>3891</v>
      </c>
      <c r="I6" s="1001">
        <v>3650</v>
      </c>
      <c r="J6" s="1059"/>
    </row>
    <row r="7" spans="1:10" ht="26.25" customHeight="1">
      <c r="A7" s="854" t="s">
        <v>4</v>
      </c>
      <c r="B7" s="852" t="s">
        <v>238</v>
      </c>
      <c r="C7" s="977"/>
      <c r="D7" s="977"/>
      <c r="E7" s="987"/>
      <c r="F7" s="852" t="s">
        <v>59</v>
      </c>
      <c r="G7" s="987">
        <v>1006</v>
      </c>
      <c r="H7" s="979">
        <v>1049</v>
      </c>
      <c r="I7" s="1002">
        <v>1026</v>
      </c>
      <c r="J7" s="1059"/>
    </row>
    <row r="8" spans="1:10" ht="12.75" customHeight="1">
      <c r="A8" s="854" t="s">
        <v>5</v>
      </c>
      <c r="B8" s="852" t="s">
        <v>212</v>
      </c>
      <c r="C8" s="977">
        <v>6</v>
      </c>
      <c r="D8" s="977">
        <v>4</v>
      </c>
      <c r="E8" s="987">
        <v>7</v>
      </c>
      <c r="F8" s="852" t="s">
        <v>60</v>
      </c>
      <c r="G8" s="987">
        <v>4173</v>
      </c>
      <c r="H8" s="979">
        <v>7567</v>
      </c>
      <c r="I8" s="1002">
        <v>3783</v>
      </c>
      <c r="J8" s="1059"/>
    </row>
    <row r="9" spans="1:10" ht="12.75" customHeight="1">
      <c r="A9" s="854" t="s">
        <v>6</v>
      </c>
      <c r="B9" s="855" t="s">
        <v>71</v>
      </c>
      <c r="C9" s="977">
        <v>10948</v>
      </c>
      <c r="D9" s="978">
        <v>13696</v>
      </c>
      <c r="E9" s="987">
        <v>13696</v>
      </c>
      <c r="F9" s="852" t="s">
        <v>277</v>
      </c>
      <c r="G9" s="987">
        <v>12077</v>
      </c>
      <c r="H9" s="979">
        <v>11540</v>
      </c>
      <c r="I9" s="1002">
        <v>10946</v>
      </c>
      <c r="J9" s="1059"/>
    </row>
    <row r="10" spans="1:10" ht="12.75" customHeight="1">
      <c r="A10" s="854" t="s">
        <v>7</v>
      </c>
      <c r="B10" s="852" t="s">
        <v>106</v>
      </c>
      <c r="C10" s="977">
        <v>2527</v>
      </c>
      <c r="D10" s="977">
        <v>1143</v>
      </c>
      <c r="E10" s="987">
        <v>1114</v>
      </c>
      <c r="F10" s="852" t="s">
        <v>35</v>
      </c>
      <c r="G10" s="987"/>
      <c r="H10" s="979">
        <v>5615</v>
      </c>
      <c r="I10" s="1002"/>
      <c r="J10" s="1059"/>
    </row>
    <row r="11" spans="1:10" ht="12.75" customHeight="1">
      <c r="A11" s="854" t="s">
        <v>8</v>
      </c>
      <c r="B11" s="852" t="s">
        <v>47</v>
      </c>
      <c r="C11" s="977"/>
      <c r="D11" s="979"/>
      <c r="E11" s="988"/>
      <c r="F11" s="68"/>
      <c r="G11" s="987"/>
      <c r="H11" s="979"/>
      <c r="I11" s="1002"/>
      <c r="J11" s="1059"/>
    </row>
    <row r="12" spans="1:10" ht="12.75" customHeight="1">
      <c r="A12" s="854" t="s">
        <v>9</v>
      </c>
      <c r="B12" s="852" t="s">
        <v>116</v>
      </c>
      <c r="C12" s="977">
        <v>78</v>
      </c>
      <c r="D12" s="977">
        <v>236</v>
      </c>
      <c r="E12" s="987">
        <v>236</v>
      </c>
      <c r="F12" s="68"/>
      <c r="G12" s="987"/>
      <c r="H12" s="979"/>
      <c r="I12" s="1002"/>
      <c r="J12" s="1059"/>
    </row>
    <row r="13" spans="1:10" ht="12.75" customHeight="1">
      <c r="A13" s="854" t="s">
        <v>10</v>
      </c>
      <c r="B13" s="852" t="s">
        <v>178</v>
      </c>
      <c r="C13" s="977"/>
      <c r="D13" s="977">
        <v>480</v>
      </c>
      <c r="E13" s="987">
        <v>480</v>
      </c>
      <c r="F13" s="68"/>
      <c r="G13" s="987"/>
      <c r="H13" s="979"/>
      <c r="I13" s="1002"/>
      <c r="J13" s="1059"/>
    </row>
    <row r="14" spans="1:10" ht="12.75" customHeight="1">
      <c r="A14" s="854" t="s">
        <v>11</v>
      </c>
      <c r="B14" s="1034" t="s">
        <v>1264</v>
      </c>
      <c r="C14" s="989">
        <v>402</v>
      </c>
      <c r="D14" s="977">
        <v>295</v>
      </c>
      <c r="E14" s="988">
        <v>318</v>
      </c>
      <c r="F14" s="68"/>
      <c r="G14" s="987"/>
      <c r="H14" s="979"/>
      <c r="I14" s="1002"/>
      <c r="J14" s="1059"/>
    </row>
    <row r="15" spans="1:10" ht="12.75" customHeight="1">
      <c r="A15" s="854" t="s">
        <v>12</v>
      </c>
      <c r="B15" s="68"/>
      <c r="C15" s="987"/>
      <c r="D15" s="977"/>
      <c r="E15" s="987"/>
      <c r="F15" s="68"/>
      <c r="G15" s="987"/>
      <c r="H15" s="979"/>
      <c r="I15" s="1002"/>
      <c r="J15" s="1059"/>
    </row>
    <row r="16" spans="1:10" ht="12.75" customHeight="1">
      <c r="A16" s="854" t="s">
        <v>13</v>
      </c>
      <c r="B16" s="68"/>
      <c r="C16" s="987"/>
      <c r="D16" s="977"/>
      <c r="E16" s="987"/>
      <c r="F16" s="68"/>
      <c r="G16" s="987"/>
      <c r="H16" s="979"/>
      <c r="I16" s="1002"/>
      <c r="J16" s="1059"/>
    </row>
    <row r="17" spans="1:10" ht="12.75" customHeight="1" thickBot="1">
      <c r="A17" s="854" t="s">
        <v>14</v>
      </c>
      <c r="B17" s="78"/>
      <c r="C17" s="990"/>
      <c r="D17" s="980"/>
      <c r="E17" s="990"/>
      <c r="F17" s="68"/>
      <c r="G17" s="990"/>
      <c r="H17" s="1003"/>
      <c r="I17" s="1004"/>
      <c r="J17" s="1059"/>
    </row>
    <row r="18" spans="1:10" ht="15.75" customHeight="1" thickBot="1">
      <c r="A18" s="856" t="s">
        <v>15</v>
      </c>
      <c r="B18" s="117" t="s">
        <v>156</v>
      </c>
      <c r="C18" s="991">
        <f>SUM(C6:C17)</f>
        <v>24091</v>
      </c>
      <c r="D18" s="991">
        <f>SUM(D6:D17)</f>
        <v>25053</v>
      </c>
      <c r="E18" s="991">
        <f>SUM(E6:E17)</f>
        <v>25327</v>
      </c>
      <c r="F18" s="117" t="s">
        <v>157</v>
      </c>
      <c r="G18" s="1005">
        <f>SUM(G6:G17)</f>
        <v>20881</v>
      </c>
      <c r="H18" s="1005">
        <f>SUM(H6:H17)</f>
        <v>29662</v>
      </c>
      <c r="I18" s="1006">
        <f>SUM(I6:I17)</f>
        <v>19405</v>
      </c>
      <c r="J18" s="1059"/>
    </row>
    <row r="19" spans="1:10" ht="12.75" customHeight="1">
      <c r="A19" s="857" t="s">
        <v>16</v>
      </c>
      <c r="B19" s="863" t="s">
        <v>175</v>
      </c>
      <c r="C19" s="992">
        <v>1010</v>
      </c>
      <c r="D19" s="981">
        <v>4323</v>
      </c>
      <c r="E19" s="992">
        <v>4323</v>
      </c>
      <c r="F19" s="865" t="s">
        <v>301</v>
      </c>
      <c r="G19" s="995"/>
      <c r="H19" s="1007"/>
      <c r="I19" s="1008"/>
      <c r="J19" s="1059"/>
    </row>
    <row r="20" spans="1:10" ht="12.75" customHeight="1">
      <c r="A20" s="858" t="s">
        <v>17</v>
      </c>
      <c r="B20" s="864" t="s">
        <v>337</v>
      </c>
      <c r="C20" s="993"/>
      <c r="D20" s="982"/>
      <c r="E20" s="993"/>
      <c r="F20" s="865" t="s">
        <v>302</v>
      </c>
      <c r="G20" s="994"/>
      <c r="H20" s="1009"/>
      <c r="I20" s="1010"/>
      <c r="J20" s="1059"/>
    </row>
    <row r="21" spans="1:10" ht="12.75" customHeight="1">
      <c r="A21" s="859" t="s">
        <v>18</v>
      </c>
      <c r="B21" s="865" t="s">
        <v>264</v>
      </c>
      <c r="C21" s="994"/>
      <c r="D21" s="983"/>
      <c r="E21" s="994"/>
      <c r="F21" s="865" t="s">
        <v>340</v>
      </c>
      <c r="G21" s="994"/>
      <c r="H21" s="1009"/>
      <c r="I21" s="1010"/>
      <c r="J21" s="1059"/>
    </row>
    <row r="22" spans="1:10" ht="12.75" customHeight="1">
      <c r="A22" s="859" t="s">
        <v>19</v>
      </c>
      <c r="B22" s="865" t="s">
        <v>265</v>
      </c>
      <c r="C22" s="983"/>
      <c r="D22" s="983"/>
      <c r="E22" s="994"/>
      <c r="F22" s="865" t="s">
        <v>172</v>
      </c>
      <c r="G22" s="994"/>
      <c r="H22" s="1009"/>
      <c r="I22" s="1010"/>
      <c r="J22" s="1059"/>
    </row>
    <row r="23" spans="1:10" ht="12.75" customHeight="1">
      <c r="A23" s="859" t="s">
        <v>20</v>
      </c>
      <c r="B23" s="865" t="s">
        <v>338</v>
      </c>
      <c r="C23" s="983"/>
      <c r="D23" s="983"/>
      <c r="E23" s="994"/>
      <c r="F23" s="866" t="s">
        <v>303</v>
      </c>
      <c r="G23" s="995"/>
      <c r="H23" s="1007">
        <v>480</v>
      </c>
      <c r="I23" s="1010">
        <v>480</v>
      </c>
      <c r="J23" s="1059"/>
    </row>
    <row r="24" spans="1:10" ht="27" customHeight="1">
      <c r="A24" s="859" t="s">
        <v>21</v>
      </c>
      <c r="B24" s="865" t="s">
        <v>339</v>
      </c>
      <c r="C24" s="983"/>
      <c r="D24" s="983"/>
      <c r="E24" s="994"/>
      <c r="F24" s="865" t="s">
        <v>341</v>
      </c>
      <c r="G24" s="994"/>
      <c r="H24" s="1009"/>
      <c r="I24" s="1010"/>
      <c r="J24" s="1059"/>
    </row>
    <row r="25" spans="1:10" ht="24" customHeight="1">
      <c r="A25" s="860" t="s">
        <v>22</v>
      </c>
      <c r="B25" s="866" t="s">
        <v>268</v>
      </c>
      <c r="C25" s="984"/>
      <c r="D25" s="984"/>
      <c r="E25" s="995"/>
      <c r="F25" s="851" t="s">
        <v>304</v>
      </c>
      <c r="G25" s="1011"/>
      <c r="H25" s="978"/>
      <c r="I25" s="1008"/>
      <c r="J25" s="1059"/>
    </row>
    <row r="26" spans="1:10" ht="12.75" customHeight="1">
      <c r="A26" s="859" t="s">
        <v>23</v>
      </c>
      <c r="B26" s="865" t="s">
        <v>269</v>
      </c>
      <c r="C26" s="983"/>
      <c r="D26" s="983"/>
      <c r="E26" s="994"/>
      <c r="F26" s="852" t="s">
        <v>305</v>
      </c>
      <c r="G26" s="987"/>
      <c r="H26" s="979"/>
      <c r="I26" s="1010"/>
      <c r="J26" s="1059"/>
    </row>
    <row r="27" spans="1:10" ht="12.75" customHeight="1">
      <c r="A27" s="853" t="s">
        <v>24</v>
      </c>
      <c r="B27" s="107"/>
      <c r="C27" s="976"/>
      <c r="D27" s="976"/>
      <c r="E27" s="996"/>
      <c r="F27" s="851" t="s">
        <v>125</v>
      </c>
      <c r="G27" s="986"/>
      <c r="H27" s="1000"/>
      <c r="I27" s="1012"/>
      <c r="J27" s="1059"/>
    </row>
    <row r="28" spans="1:10" ht="12.75" customHeight="1">
      <c r="A28" s="861" t="s">
        <v>25</v>
      </c>
      <c r="B28" s="78"/>
      <c r="C28" s="980"/>
      <c r="D28" s="980"/>
      <c r="E28" s="997"/>
      <c r="F28" s="78"/>
      <c r="G28" s="990"/>
      <c r="H28" s="1003"/>
      <c r="I28" s="1013"/>
      <c r="J28" s="1059"/>
    </row>
    <row r="29" spans="1:10" ht="12.75" customHeight="1" thickBot="1">
      <c r="A29" s="862" t="s">
        <v>26</v>
      </c>
      <c r="B29" s="69"/>
      <c r="C29" s="985"/>
      <c r="D29" s="985"/>
      <c r="E29" s="998"/>
      <c r="F29" s="69"/>
      <c r="G29" s="1014"/>
      <c r="H29" s="1015"/>
      <c r="I29" s="1016"/>
      <c r="J29" s="1059"/>
    </row>
    <row r="30" spans="1:10" ht="15.75" customHeight="1" thickBot="1">
      <c r="A30" s="856" t="s">
        <v>27</v>
      </c>
      <c r="B30" s="117" t="s">
        <v>348</v>
      </c>
      <c r="C30" s="991">
        <f>SUM(C21:C29)</f>
        <v>0</v>
      </c>
      <c r="D30" s="991">
        <f>SUM(D21:D29)</f>
        <v>0</v>
      </c>
      <c r="E30" s="991">
        <f>SUM(E21:E29)</f>
        <v>0</v>
      </c>
      <c r="F30" s="117" t="s">
        <v>349</v>
      </c>
      <c r="G30" s="991">
        <f>SUM(G19:G29)</f>
        <v>0</v>
      </c>
      <c r="H30" s="1017">
        <f>SUM(H19:H29)</f>
        <v>480</v>
      </c>
      <c r="I30" s="1018">
        <f>SUM(I19:I29)</f>
        <v>480</v>
      </c>
      <c r="J30" s="1059"/>
    </row>
    <row r="31" spans="1:10" ht="21.75" thickBot="1">
      <c r="A31" s="856" t="s">
        <v>28</v>
      </c>
      <c r="B31" s="117" t="s">
        <v>1175</v>
      </c>
      <c r="C31" s="991">
        <f>+C18+C19+C20+C30</f>
        <v>25101</v>
      </c>
      <c r="D31" s="991">
        <f>+D18+D19+D20+D30</f>
        <v>29376</v>
      </c>
      <c r="E31" s="991">
        <f>+E18+E19+E20+E30</f>
        <v>29650</v>
      </c>
      <c r="F31" s="117" t="s">
        <v>1177</v>
      </c>
      <c r="G31" s="991">
        <f>+G18+G30</f>
        <v>20881</v>
      </c>
      <c r="H31" s="991">
        <f>+H18+H30</f>
        <v>30142</v>
      </c>
      <c r="I31" s="1006">
        <f>+I18+I30</f>
        <v>19885</v>
      </c>
      <c r="J31" s="1059"/>
    </row>
    <row r="32" spans="1:10" ht="15.75" customHeight="1" thickBot="1">
      <c r="A32" s="856" t="s">
        <v>29</v>
      </c>
      <c r="B32" s="117" t="s">
        <v>1166</v>
      </c>
      <c r="C32" s="999"/>
      <c r="D32" s="999"/>
      <c r="E32" s="999"/>
      <c r="F32" s="117" t="s">
        <v>1171</v>
      </c>
      <c r="G32" s="999">
        <v>39</v>
      </c>
      <c r="H32" s="1019"/>
      <c r="I32" s="1020">
        <v>18</v>
      </c>
      <c r="J32" s="1059"/>
    </row>
    <row r="33" spans="1:10" ht="18" customHeight="1" thickBot="1">
      <c r="A33" s="856" t="s">
        <v>30</v>
      </c>
      <c r="B33" s="867" t="s">
        <v>1176</v>
      </c>
      <c r="C33" s="991">
        <f>+C31+C32</f>
        <v>25101</v>
      </c>
      <c r="D33" s="991">
        <f>+D31+D32</f>
        <v>29376</v>
      </c>
      <c r="E33" s="991">
        <f>+E31+E32</f>
        <v>29650</v>
      </c>
      <c r="F33" s="867" t="s">
        <v>1178</v>
      </c>
      <c r="G33" s="991">
        <f>+G31+G32</f>
        <v>20920</v>
      </c>
      <c r="H33" s="991">
        <f>+H31+H32</f>
        <v>30142</v>
      </c>
      <c r="I33" s="1006">
        <f>+I31+I32</f>
        <v>19903</v>
      </c>
      <c r="J33" s="1059"/>
    </row>
    <row r="34" spans="1:10" ht="18" customHeight="1" thickBot="1">
      <c r="A34" s="856" t="s">
        <v>31</v>
      </c>
      <c r="B34" s="117" t="s">
        <v>190</v>
      </c>
      <c r="C34" s="991" t="str">
        <f>IF(((G18-C18)&gt;0),G18-C18,"----")</f>
        <v>----</v>
      </c>
      <c r="D34" s="991">
        <f>IF(((H18-D18)&gt;0),H18-D18,"----")</f>
        <v>4609</v>
      </c>
      <c r="E34" s="991" t="str">
        <f>IF(((I18-E18)&gt;0),I18-E18,"----")</f>
        <v>----</v>
      </c>
      <c r="F34" s="117" t="s">
        <v>191</v>
      </c>
      <c r="G34" s="991">
        <f>IF(((C18-G18)&gt;0),C18-G18,"----")</f>
        <v>3210</v>
      </c>
      <c r="H34" s="1017" t="str">
        <f>IF(((D18-H18)&gt;0),D18-H18,"----")</f>
        <v>----</v>
      </c>
      <c r="I34" s="1018">
        <f>IF(((E18-I18)&gt;0),E18-I18,"----")</f>
        <v>5922</v>
      </c>
      <c r="J34" s="1059"/>
    </row>
    <row r="35" spans="1:10" ht="18" customHeight="1" thickBot="1">
      <c r="A35" s="856" t="s">
        <v>128</v>
      </c>
      <c r="B35" s="117" t="s">
        <v>1179</v>
      </c>
      <c r="C35" s="991" t="str">
        <f>IF(((G33-C33)&gt;0),G33-C33,"----")</f>
        <v>----</v>
      </c>
      <c r="D35" s="991">
        <f>IF(((H33-D33)&gt;0),H33-D33,"----")</f>
        <v>766</v>
      </c>
      <c r="E35" s="991" t="str">
        <f>IF(((I33-E33)&gt;0),I33-E33,"----")</f>
        <v>----</v>
      </c>
      <c r="F35" s="117" t="s">
        <v>1180</v>
      </c>
      <c r="G35" s="991">
        <f>IF(((C33-G33)&gt;0),C33-G33,"----")</f>
        <v>4181</v>
      </c>
      <c r="H35" s="991" t="str">
        <f>IF(((D33-H33)&gt;0),D33-H33,"----")</f>
        <v>----</v>
      </c>
      <c r="I35" s="1006">
        <f>IF(((E33-I33)&gt;0),E33-I33,"----")</f>
        <v>9747</v>
      </c>
      <c r="J35" s="1059"/>
    </row>
    <row r="37" spans="2:4" ht="15.75">
      <c r="B37" s="114"/>
      <c r="C37" s="114"/>
      <c r="D37" s="114"/>
    </row>
  </sheetData>
  <sheetProtection/>
  <mergeCells count="2">
    <mergeCell ref="A3:A4"/>
    <mergeCell ref="J1:J35"/>
  </mergeCells>
  <printOptions horizontalCentered="1"/>
  <pageMargins left="0.33" right="0.48" top="0.9055118110236221" bottom="0.5" header="0.6692913385826772" footer="0.28"/>
  <pageSetup horizontalDpi="600" verticalDpi="600" orientation="landscape" paperSize="9" scale="84" r:id="rId1"/>
  <headerFooter alignWithMargins="0">
    <oddHeader xml:space="preserve">&amp;R&amp;"Times New Roman CE,Félkövér dőlt"&amp;11 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B44" sqref="B44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4.875" style="5" customWidth="1"/>
    <col min="4" max="6" width="13.375" style="5" customWidth="1"/>
    <col min="7" max="16384" width="9.375" style="5" customWidth="1"/>
  </cols>
  <sheetData>
    <row r="1" spans="1:6" s="3" customFormat="1" ht="21" customHeight="1" thickBot="1">
      <c r="A1" s="187"/>
      <c r="B1" s="188"/>
      <c r="C1" s="246"/>
      <c r="D1" s="246"/>
      <c r="E1" s="246"/>
      <c r="F1" s="244" t="s">
        <v>1198</v>
      </c>
    </row>
    <row r="2" spans="1:6" s="99" customFormat="1" ht="25.5" customHeight="1">
      <c r="A2" s="1087" t="s">
        <v>356</v>
      </c>
      <c r="B2" s="1088"/>
      <c r="C2" s="1089" t="s">
        <v>390</v>
      </c>
      <c r="D2" s="1090"/>
      <c r="E2" s="1091"/>
      <c r="F2" s="247" t="s">
        <v>55</v>
      </c>
    </row>
    <row r="3" spans="1:6" s="99" customFormat="1" ht="16.5" thickBot="1">
      <c r="A3" s="191" t="s">
        <v>355</v>
      </c>
      <c r="B3" s="192"/>
      <c r="C3" s="1103" t="s">
        <v>388</v>
      </c>
      <c r="D3" s="1102"/>
      <c r="E3" s="1102"/>
      <c r="F3" s="248"/>
    </row>
    <row r="4" spans="1:6" s="100" customFormat="1" ht="15.75" customHeight="1" thickBot="1">
      <c r="A4" s="193"/>
      <c r="B4" s="193"/>
      <c r="C4" s="193"/>
      <c r="D4" s="193"/>
      <c r="E4" s="193"/>
      <c r="F4" s="194" t="s">
        <v>40</v>
      </c>
    </row>
    <row r="5" spans="1:6" ht="13.5" thickBot="1">
      <c r="A5" s="1094" t="s">
        <v>357</v>
      </c>
      <c r="B5" s="1095"/>
      <c r="C5" s="1098" t="s">
        <v>41</v>
      </c>
      <c r="D5" s="465" t="s">
        <v>505</v>
      </c>
      <c r="E5" s="465" t="s">
        <v>506</v>
      </c>
      <c r="F5" s="1085" t="s">
        <v>413</v>
      </c>
    </row>
    <row r="6" spans="1:6" ht="13.5" thickBot="1">
      <c r="A6" s="1096"/>
      <c r="B6" s="1097"/>
      <c r="C6" s="1099"/>
      <c r="D6" s="1100" t="s">
        <v>516</v>
      </c>
      <c r="E6" s="1101"/>
      <c r="F6" s="1086"/>
    </row>
    <row r="7" spans="1:6" s="84" customFormat="1" ht="12.75" customHeight="1" thickBot="1">
      <c r="A7" s="182">
        <v>1</v>
      </c>
      <c r="B7" s="183">
        <v>2</v>
      </c>
      <c r="C7" s="183">
        <v>3</v>
      </c>
      <c r="D7" s="466">
        <v>4</v>
      </c>
      <c r="E7" s="466">
        <v>5</v>
      </c>
      <c r="F7" s="184">
        <v>6</v>
      </c>
    </row>
    <row r="8" spans="1:6" s="84" customFormat="1" ht="15.75" customHeight="1" thickBot="1">
      <c r="A8" s="195"/>
      <c r="B8" s="196"/>
      <c r="C8" s="196" t="s">
        <v>42</v>
      </c>
      <c r="D8" s="196"/>
      <c r="E8" s="196"/>
      <c r="F8" s="197"/>
    </row>
    <row r="9" spans="1:6" s="101" customFormat="1" ht="12" customHeight="1" thickBot="1">
      <c r="A9" s="182" t="s">
        <v>3</v>
      </c>
      <c r="B9" s="198"/>
      <c r="C9" s="199" t="s">
        <v>374</v>
      </c>
      <c r="D9" s="121">
        <f>SUM(D10:D17)</f>
        <v>0</v>
      </c>
      <c r="E9" s="121">
        <f>SUM(E10:E17)</f>
        <v>0</v>
      </c>
      <c r="F9" s="121">
        <f>SUM(F10:F17)</f>
        <v>0</v>
      </c>
    </row>
    <row r="10" spans="1:6" s="101" customFormat="1" ht="12" customHeight="1">
      <c r="A10" s="203"/>
      <c r="B10" s="201" t="s">
        <v>94</v>
      </c>
      <c r="C10" s="15" t="s">
        <v>203</v>
      </c>
      <c r="D10" s="266"/>
      <c r="E10" s="266"/>
      <c r="F10" s="266"/>
    </row>
    <row r="11" spans="1:6" s="101" customFormat="1" ht="12" customHeight="1">
      <c r="A11" s="200"/>
      <c r="B11" s="201" t="s">
        <v>95</v>
      </c>
      <c r="C11" s="9" t="s">
        <v>204</v>
      </c>
      <c r="D11" s="261"/>
      <c r="E11" s="261"/>
      <c r="F11" s="261"/>
    </row>
    <row r="12" spans="1:6" s="101" customFormat="1" ht="12" customHeight="1">
      <c r="A12" s="200"/>
      <c r="B12" s="201" t="s">
        <v>96</v>
      </c>
      <c r="C12" s="9" t="s">
        <v>205</v>
      </c>
      <c r="D12" s="261"/>
      <c r="E12" s="261"/>
      <c r="F12" s="261"/>
    </row>
    <row r="13" spans="1:6" s="101" customFormat="1" ht="12" customHeight="1">
      <c r="A13" s="200"/>
      <c r="B13" s="201" t="s">
        <v>97</v>
      </c>
      <c r="C13" s="9" t="s">
        <v>206</v>
      </c>
      <c r="D13" s="261"/>
      <c r="E13" s="261"/>
      <c r="F13" s="261"/>
    </row>
    <row r="14" spans="1:6" s="101" customFormat="1" ht="12" customHeight="1">
      <c r="A14" s="200"/>
      <c r="B14" s="201" t="s">
        <v>153</v>
      </c>
      <c r="C14" s="8" t="s">
        <v>207</v>
      </c>
      <c r="D14" s="261"/>
      <c r="E14" s="261"/>
      <c r="F14" s="261"/>
    </row>
    <row r="15" spans="1:6" s="101" customFormat="1" ht="12" customHeight="1">
      <c r="A15" s="205"/>
      <c r="B15" s="201" t="s">
        <v>98</v>
      </c>
      <c r="C15" s="9" t="s">
        <v>208</v>
      </c>
      <c r="D15" s="267"/>
      <c r="E15" s="267"/>
      <c r="F15" s="267"/>
    </row>
    <row r="16" spans="1:6" s="102" customFormat="1" ht="12" customHeight="1">
      <c r="A16" s="200"/>
      <c r="B16" s="201" t="s">
        <v>99</v>
      </c>
      <c r="C16" s="9" t="s">
        <v>375</v>
      </c>
      <c r="D16" s="261"/>
      <c r="E16" s="261"/>
      <c r="F16" s="261"/>
    </row>
    <row r="17" spans="1:6" s="102" customFormat="1" ht="12" customHeight="1" thickBot="1">
      <c r="A17" s="206"/>
      <c r="B17" s="207" t="s">
        <v>108</v>
      </c>
      <c r="C17" s="8" t="s">
        <v>352</v>
      </c>
      <c r="D17" s="164"/>
      <c r="E17" s="164"/>
      <c r="F17" s="164"/>
    </row>
    <row r="18" spans="1:6" s="101" customFormat="1" ht="12" customHeight="1" thickBot="1">
      <c r="A18" s="182" t="s">
        <v>4</v>
      </c>
      <c r="B18" s="198"/>
      <c r="C18" s="199" t="s">
        <v>376</v>
      </c>
      <c r="D18" s="121">
        <f>SUM(D19:D22)</f>
        <v>0</v>
      </c>
      <c r="E18" s="121">
        <f>SUM(E19:E22)</f>
        <v>0</v>
      </c>
      <c r="F18" s="121">
        <f>SUM(F19:F22)</f>
        <v>0</v>
      </c>
    </row>
    <row r="19" spans="1:6" s="102" customFormat="1" ht="12" customHeight="1">
      <c r="A19" s="200"/>
      <c r="B19" s="201" t="s">
        <v>100</v>
      </c>
      <c r="C19" s="11" t="s">
        <v>114</v>
      </c>
      <c r="D19" s="261"/>
      <c r="E19" s="261"/>
      <c r="F19" s="261"/>
    </row>
    <row r="20" spans="1:6" s="102" customFormat="1" ht="12" customHeight="1">
      <c r="A20" s="200"/>
      <c r="B20" s="201" t="s">
        <v>101</v>
      </c>
      <c r="C20" s="9" t="s">
        <v>115</v>
      </c>
      <c r="D20" s="261"/>
      <c r="E20" s="261"/>
      <c r="F20" s="261"/>
    </row>
    <row r="21" spans="1:6" s="102" customFormat="1" ht="12" customHeight="1">
      <c r="A21" s="200"/>
      <c r="B21" s="201" t="s">
        <v>102</v>
      </c>
      <c r="C21" s="9" t="s">
        <v>377</v>
      </c>
      <c r="D21" s="261"/>
      <c r="E21" s="261"/>
      <c r="F21" s="261"/>
    </row>
    <row r="22" spans="1:6" s="102" customFormat="1" ht="12" customHeight="1" thickBot="1">
      <c r="A22" s="200"/>
      <c r="B22" s="201" t="s">
        <v>103</v>
      </c>
      <c r="C22" s="9" t="s">
        <v>116</v>
      </c>
      <c r="D22" s="261"/>
      <c r="E22" s="261"/>
      <c r="F22" s="261"/>
    </row>
    <row r="23" spans="1:6" s="102" customFormat="1" ht="12" customHeight="1" thickBot="1">
      <c r="A23" s="186" t="s">
        <v>5</v>
      </c>
      <c r="B23" s="110"/>
      <c r="C23" s="110" t="s">
        <v>378</v>
      </c>
      <c r="D23" s="156"/>
      <c r="E23" s="156"/>
      <c r="F23" s="156"/>
    </row>
    <row r="24" spans="1:6" s="101" customFormat="1" ht="12" customHeight="1" thickBot="1">
      <c r="A24" s="186" t="s">
        <v>6</v>
      </c>
      <c r="B24" s="198"/>
      <c r="C24" s="110" t="s">
        <v>379</v>
      </c>
      <c r="D24" s="156"/>
      <c r="E24" s="156"/>
      <c r="F24" s="156"/>
    </row>
    <row r="25" spans="1:6" s="101" customFormat="1" ht="12" customHeight="1" thickBot="1">
      <c r="A25" s="182" t="s">
        <v>7</v>
      </c>
      <c r="B25" s="161"/>
      <c r="C25" s="110" t="s">
        <v>380</v>
      </c>
      <c r="D25" s="262">
        <f>+D26+D27</f>
        <v>0</v>
      </c>
      <c r="E25" s="262">
        <f>+E26+E27</f>
        <v>0</v>
      </c>
      <c r="F25" s="262">
        <f>+F26+F27</f>
        <v>0</v>
      </c>
    </row>
    <row r="26" spans="1:6" s="101" customFormat="1" ht="12" customHeight="1">
      <c r="A26" s="203"/>
      <c r="B26" s="157" t="s">
        <v>78</v>
      </c>
      <c r="C26" s="134" t="s">
        <v>70</v>
      </c>
      <c r="D26" s="257"/>
      <c r="E26" s="257"/>
      <c r="F26" s="257"/>
    </row>
    <row r="27" spans="1:6" s="101" customFormat="1" ht="12" customHeight="1" thickBot="1">
      <c r="A27" s="209"/>
      <c r="B27" s="159" t="s">
        <v>79</v>
      </c>
      <c r="C27" s="136" t="s">
        <v>381</v>
      </c>
      <c r="D27" s="258"/>
      <c r="E27" s="258"/>
      <c r="F27" s="258"/>
    </row>
    <row r="28" spans="1:6" s="102" customFormat="1" ht="12" customHeight="1" thickBot="1">
      <c r="A28" s="217" t="s">
        <v>8</v>
      </c>
      <c r="B28" s="218"/>
      <c r="C28" s="110" t="s">
        <v>382</v>
      </c>
      <c r="D28" s="156"/>
      <c r="E28" s="156"/>
      <c r="F28" s="156"/>
    </row>
    <row r="29" spans="1:6" s="102" customFormat="1" ht="15" customHeight="1" thickBot="1">
      <c r="A29" s="217" t="s">
        <v>9</v>
      </c>
      <c r="B29" s="931"/>
      <c r="C29" s="932" t="s">
        <v>1194</v>
      </c>
      <c r="D29" s="265"/>
      <c r="E29" s="265"/>
      <c r="F29" s="265"/>
    </row>
    <row r="30" spans="1:6" s="102" customFormat="1" ht="15" customHeight="1" thickBot="1">
      <c r="A30" s="217" t="s">
        <v>10</v>
      </c>
      <c r="B30" s="222"/>
      <c r="C30" s="223" t="s">
        <v>383</v>
      </c>
      <c r="D30" s="262">
        <f>SUM(D9,D18,D23,D24,D25,D28,D29)</f>
        <v>0</v>
      </c>
      <c r="E30" s="262">
        <f>SUM(E9,E18,E23,E24,E25,E28,E29)</f>
        <v>0</v>
      </c>
      <c r="F30" s="262">
        <f>SUM(F9,F18,F23,F24,F25,F28,F29)</f>
        <v>0</v>
      </c>
    </row>
    <row r="31" spans="1:6" ht="12.75">
      <c r="A31" s="225"/>
      <c r="B31" s="225"/>
      <c r="C31" s="226"/>
      <c r="D31" s="226"/>
      <c r="E31" s="226"/>
      <c r="F31" s="227"/>
    </row>
    <row r="32" spans="1:6" s="84" customFormat="1" ht="16.5" customHeight="1" thickBot="1">
      <c r="A32" s="228"/>
      <c r="B32" s="229"/>
      <c r="C32" s="229"/>
      <c r="D32" s="229"/>
      <c r="E32" s="229"/>
      <c r="F32" s="229"/>
    </row>
    <row r="33" spans="1:6" s="103" customFormat="1" ht="12" customHeight="1" thickBot="1">
      <c r="A33" s="230"/>
      <c r="B33" s="231"/>
      <c r="C33" s="232" t="s">
        <v>48</v>
      </c>
      <c r="D33" s="232"/>
      <c r="E33" s="232"/>
      <c r="F33" s="233"/>
    </row>
    <row r="34" spans="1:6" ht="12" customHeight="1" thickBot="1">
      <c r="A34" s="186" t="s">
        <v>3</v>
      </c>
      <c r="B34" s="34"/>
      <c r="C34" s="46" t="s">
        <v>274</v>
      </c>
      <c r="D34" s="121">
        <f>SUM(D35:D39)</f>
        <v>0</v>
      </c>
      <c r="E34" s="121">
        <f>SUM(E35:E39)</f>
        <v>0</v>
      </c>
      <c r="F34" s="121">
        <f>SUM(F35:F39)</f>
        <v>0</v>
      </c>
    </row>
    <row r="35" spans="1:6" ht="12" customHeight="1">
      <c r="A35" s="234"/>
      <c r="B35" s="155" t="s">
        <v>94</v>
      </c>
      <c r="C35" s="11" t="s">
        <v>34</v>
      </c>
      <c r="D35" s="128"/>
      <c r="E35" s="128"/>
      <c r="F35" s="128"/>
    </row>
    <row r="36" spans="1:6" ht="12" customHeight="1">
      <c r="A36" s="235"/>
      <c r="B36" s="150" t="s">
        <v>95</v>
      </c>
      <c r="C36" s="9" t="s">
        <v>275</v>
      </c>
      <c r="D36" s="261"/>
      <c r="E36" s="261"/>
      <c r="F36" s="261"/>
    </row>
    <row r="37" spans="1:6" ht="12" customHeight="1">
      <c r="A37" s="235"/>
      <c r="B37" s="150" t="s">
        <v>96</v>
      </c>
      <c r="C37" s="9" t="s">
        <v>142</v>
      </c>
      <c r="D37" s="261"/>
      <c r="E37" s="261"/>
      <c r="F37" s="261"/>
    </row>
    <row r="38" spans="1:6" ht="12" customHeight="1">
      <c r="A38" s="235"/>
      <c r="B38" s="150" t="s">
        <v>97</v>
      </c>
      <c r="C38" s="9" t="s">
        <v>276</v>
      </c>
      <c r="D38" s="261"/>
      <c r="E38" s="261"/>
      <c r="F38" s="261"/>
    </row>
    <row r="39" spans="1:6" ht="12" customHeight="1" thickBot="1">
      <c r="A39" s="235"/>
      <c r="B39" s="150" t="s">
        <v>107</v>
      </c>
      <c r="C39" s="9" t="s">
        <v>277</v>
      </c>
      <c r="D39" s="261"/>
      <c r="E39" s="261"/>
      <c r="F39" s="261"/>
    </row>
    <row r="40" spans="1:6" s="103" customFormat="1" ht="12" customHeight="1" thickBot="1">
      <c r="A40" s="186" t="s">
        <v>4</v>
      </c>
      <c r="B40" s="34"/>
      <c r="C40" s="46" t="s">
        <v>384</v>
      </c>
      <c r="D40" s="121">
        <f>SUM(D41:D44)</f>
        <v>0</v>
      </c>
      <c r="E40" s="121">
        <f>SUM(E41:E44)</f>
        <v>0</v>
      </c>
      <c r="F40" s="121">
        <f>SUM(F41:F44)</f>
        <v>0</v>
      </c>
    </row>
    <row r="41" spans="1:6" ht="12" customHeight="1">
      <c r="A41" s="234"/>
      <c r="B41" s="155" t="s">
        <v>100</v>
      </c>
      <c r="C41" s="11" t="s">
        <v>280</v>
      </c>
      <c r="D41" s="128"/>
      <c r="E41" s="128"/>
      <c r="F41" s="128"/>
    </row>
    <row r="42" spans="1:6" ht="12" customHeight="1">
      <c r="A42" s="235"/>
      <c r="B42" s="150" t="s">
        <v>101</v>
      </c>
      <c r="C42" s="9" t="s">
        <v>281</v>
      </c>
      <c r="D42" s="261"/>
      <c r="E42" s="261"/>
      <c r="F42" s="261"/>
    </row>
    <row r="43" spans="1:6" ht="12" customHeight="1">
      <c r="A43" s="235"/>
      <c r="B43" s="150" t="s">
        <v>1196</v>
      </c>
      <c r="C43" s="9" t="s">
        <v>288</v>
      </c>
      <c r="D43" s="261"/>
      <c r="E43" s="261"/>
      <c r="F43" s="261"/>
    </row>
    <row r="44" spans="1:6" ht="12" customHeight="1" thickBot="1">
      <c r="A44" s="235"/>
      <c r="B44" s="150" t="s">
        <v>103</v>
      </c>
      <c r="C44" s="9" t="s">
        <v>49</v>
      </c>
      <c r="D44" s="261"/>
      <c r="E44" s="261"/>
      <c r="F44" s="261"/>
    </row>
    <row r="45" spans="1:6" ht="15" customHeight="1" thickBot="1">
      <c r="A45" s="186" t="s">
        <v>5</v>
      </c>
      <c r="B45" s="34"/>
      <c r="C45" s="46" t="s">
        <v>386</v>
      </c>
      <c r="D45" s="156"/>
      <c r="E45" s="156"/>
      <c r="F45" s="156"/>
    </row>
    <row r="46" spans="1:6" ht="13.5" thickBot="1">
      <c r="A46" s="186" t="s">
        <v>6</v>
      </c>
      <c r="B46" s="34"/>
      <c r="C46" s="46" t="s">
        <v>1193</v>
      </c>
      <c r="D46" s="156"/>
      <c r="E46" s="156"/>
      <c r="F46" s="156"/>
    </row>
    <row r="47" spans="1:6" ht="15" customHeight="1" thickBot="1">
      <c r="A47" s="186" t="s">
        <v>7</v>
      </c>
      <c r="B47" s="211"/>
      <c r="C47" s="237" t="s">
        <v>387</v>
      </c>
      <c r="D47" s="121">
        <f>+D34+D40+D45+D46</f>
        <v>0</v>
      </c>
      <c r="E47" s="121">
        <f>+E34+E40+E45+E46</f>
        <v>0</v>
      </c>
      <c r="F47" s="121">
        <f>+F34+F40+F45+F46</f>
        <v>0</v>
      </c>
    </row>
    <row r="48" spans="1:6" ht="14.25" customHeight="1" thickBot="1">
      <c r="A48" s="238"/>
      <c r="B48" s="239"/>
      <c r="C48" s="239"/>
      <c r="D48" s="239"/>
      <c r="E48" s="239"/>
      <c r="F48" s="239"/>
    </row>
    <row r="49" spans="1:6" ht="13.5" thickBot="1">
      <c r="A49" s="240" t="s">
        <v>372</v>
      </c>
      <c r="B49" s="241"/>
      <c r="C49" s="242"/>
      <c r="D49" s="106"/>
      <c r="E49" s="106"/>
      <c r="F49" s="106"/>
    </row>
    <row r="50" spans="1:6" ht="13.5" thickBot="1">
      <c r="A50" s="240" t="s">
        <v>373</v>
      </c>
      <c r="B50" s="241"/>
      <c r="C50" s="242"/>
      <c r="D50" s="106"/>
      <c r="E50" s="106"/>
      <c r="F50" s="106"/>
    </row>
  </sheetData>
  <sheetProtection sheet="1" formatCells="0"/>
  <mergeCells count="7">
    <mergeCell ref="A2:B2"/>
    <mergeCell ref="C2:E2"/>
    <mergeCell ref="C3:E3"/>
    <mergeCell ref="A5:B6"/>
    <mergeCell ref="C5:C6"/>
    <mergeCell ref="F5:F6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A1" sqref="A1:H1"/>
    </sheetView>
  </sheetViews>
  <sheetFormatPr defaultColWidth="9.00390625" defaultRowHeight="12.75"/>
  <cols>
    <col min="1" max="1" width="8.375" style="531" customWidth="1"/>
    <col min="2" max="2" width="51.125" style="532" customWidth="1"/>
    <col min="3" max="3" width="16.00390625" style="474" customWidth="1"/>
    <col min="4" max="4" width="14.00390625" style="474" customWidth="1"/>
    <col min="5" max="6" width="16.00390625" style="474" customWidth="1"/>
    <col min="7" max="7" width="14.625" style="474" customWidth="1"/>
    <col min="8" max="8" width="16.00390625" style="474" customWidth="1"/>
    <col min="9" max="16384" width="9.375" style="474" customWidth="1"/>
  </cols>
  <sheetData>
    <row r="1" spans="1:8" s="467" customFormat="1" ht="11.25" customHeight="1">
      <c r="A1" s="1104" t="s">
        <v>1384</v>
      </c>
      <c r="B1" s="1104"/>
      <c r="C1" s="1104"/>
      <c r="D1" s="1104"/>
      <c r="E1" s="1104"/>
      <c r="F1" s="1104"/>
      <c r="G1" s="1104"/>
      <c r="H1" s="1104"/>
    </row>
    <row r="2" spans="1:8" s="467" customFormat="1" ht="39" customHeight="1">
      <c r="A2" s="1105" t="s">
        <v>1329</v>
      </c>
      <c r="B2" s="1106"/>
      <c r="C2" s="1106"/>
      <c r="D2" s="1106"/>
      <c r="E2" s="1106"/>
      <c r="F2" s="1106"/>
      <c r="G2" s="1106"/>
      <c r="H2" s="1106"/>
    </row>
    <row r="3" spans="1:8" s="467" customFormat="1" ht="24.75" customHeight="1" thickBot="1">
      <c r="A3" s="468" t="s">
        <v>630</v>
      </c>
      <c r="B3" s="469"/>
      <c r="C3" s="468"/>
      <c r="D3" s="468"/>
      <c r="E3" s="469"/>
      <c r="F3" s="469"/>
      <c r="G3" s="469"/>
      <c r="H3" s="470" t="s">
        <v>40</v>
      </c>
    </row>
    <row r="4" spans="1:8" ht="52.5" customHeight="1" thickBot="1" thickTop="1">
      <c r="A4" s="1107" t="s">
        <v>517</v>
      </c>
      <c r="B4" s="1108"/>
      <c r="C4" s="471" t="s">
        <v>518</v>
      </c>
      <c r="D4" s="471" t="s">
        <v>519</v>
      </c>
      <c r="E4" s="472" t="s">
        <v>520</v>
      </c>
      <c r="F4" s="471" t="s">
        <v>521</v>
      </c>
      <c r="G4" s="471" t="s">
        <v>519</v>
      </c>
      <c r="H4" s="473" t="s">
        <v>522</v>
      </c>
    </row>
    <row r="5" spans="1:8" s="481" customFormat="1" ht="15.75" customHeight="1" thickBot="1">
      <c r="A5" s="475" t="s">
        <v>3</v>
      </c>
      <c r="B5" s="476" t="s">
        <v>523</v>
      </c>
      <c r="C5" s="477">
        <f aca="true" t="shared" si="0" ref="C5:H5">SUM(C6:C9)</f>
        <v>179642</v>
      </c>
      <c r="D5" s="478">
        <f t="shared" si="0"/>
        <v>0</v>
      </c>
      <c r="E5" s="478">
        <f t="shared" si="0"/>
        <v>179642</v>
      </c>
      <c r="F5" s="479">
        <f t="shared" si="0"/>
        <v>171604</v>
      </c>
      <c r="G5" s="478">
        <f t="shared" si="0"/>
        <v>0</v>
      </c>
      <c r="H5" s="480">
        <f t="shared" si="0"/>
        <v>171604</v>
      </c>
    </row>
    <row r="6" spans="1:8" ht="12.75">
      <c r="A6" s="482" t="s">
        <v>4</v>
      </c>
      <c r="B6" s="483" t="s">
        <v>524</v>
      </c>
      <c r="C6" s="484"/>
      <c r="D6" s="485"/>
      <c r="E6" s="486">
        <f>D6+C6</f>
        <v>0</v>
      </c>
      <c r="F6" s="487"/>
      <c r="G6" s="487"/>
      <c r="H6" s="488">
        <f>G6+F6</f>
        <v>0</v>
      </c>
    </row>
    <row r="7" spans="1:8" ht="12.75">
      <c r="A7" s="489" t="s">
        <v>5</v>
      </c>
      <c r="B7" s="490" t="s">
        <v>525</v>
      </c>
      <c r="C7" s="491">
        <v>87716</v>
      </c>
      <c r="D7" s="492"/>
      <c r="E7" s="493">
        <f>D7+C7</f>
        <v>87716</v>
      </c>
      <c r="F7" s="494">
        <v>85187</v>
      </c>
      <c r="G7" s="494"/>
      <c r="H7" s="495">
        <f>G7+F7</f>
        <v>85187</v>
      </c>
    </row>
    <row r="8" spans="1:8" ht="12.75">
      <c r="A8" s="489" t="s">
        <v>6</v>
      </c>
      <c r="B8" s="490" t="s">
        <v>526</v>
      </c>
      <c r="C8" s="496">
        <v>480</v>
      </c>
      <c r="D8" s="497"/>
      <c r="E8" s="493">
        <f>D8+C8</f>
        <v>480</v>
      </c>
      <c r="F8" s="498">
        <v>480</v>
      </c>
      <c r="G8" s="498"/>
      <c r="H8" s="495">
        <f>G8+F8</f>
        <v>480</v>
      </c>
    </row>
    <row r="9" spans="1:8" ht="13.5" thickBot="1">
      <c r="A9" s="489" t="s">
        <v>7</v>
      </c>
      <c r="B9" s="490" t="s">
        <v>527</v>
      </c>
      <c r="C9" s="499">
        <v>91446</v>
      </c>
      <c r="D9" s="500"/>
      <c r="E9" s="501">
        <f>D9+C9</f>
        <v>91446</v>
      </c>
      <c r="F9" s="502">
        <v>85937</v>
      </c>
      <c r="G9" s="502"/>
      <c r="H9" s="503">
        <f>G9+F9</f>
        <v>85937</v>
      </c>
    </row>
    <row r="10" spans="1:8" s="505" customFormat="1" ht="15.75" customHeight="1" thickBot="1">
      <c r="A10" s="475" t="s">
        <v>8</v>
      </c>
      <c r="B10" s="476" t="s">
        <v>528</v>
      </c>
      <c r="C10" s="504">
        <f>SUM(C11:C15)</f>
        <v>6491</v>
      </c>
      <c r="D10" s="478">
        <f>SUM(D11:D15)</f>
        <v>0</v>
      </c>
      <c r="E10" s="478">
        <f>SUM(E11:E15)</f>
        <v>6491</v>
      </c>
      <c r="F10" s="478">
        <v>10932</v>
      </c>
      <c r="G10" s="478">
        <f>SUM(G11:G15)</f>
        <v>0</v>
      </c>
      <c r="H10" s="480">
        <v>10932</v>
      </c>
    </row>
    <row r="11" spans="1:8" ht="12.75">
      <c r="A11" s="489" t="s">
        <v>9</v>
      </c>
      <c r="B11" s="490" t="s">
        <v>529</v>
      </c>
      <c r="C11" s="506"/>
      <c r="D11" s="507"/>
      <c r="E11" s="486">
        <f>D11+C11</f>
        <v>0</v>
      </c>
      <c r="F11" s="508"/>
      <c r="G11" s="507"/>
      <c r="H11" s="488">
        <f>G11+F11</f>
        <v>0</v>
      </c>
    </row>
    <row r="12" spans="1:8" ht="12.75">
      <c r="A12" s="489" t="s">
        <v>10</v>
      </c>
      <c r="B12" s="490" t="s">
        <v>530</v>
      </c>
      <c r="C12" s="496">
        <v>448</v>
      </c>
      <c r="D12" s="497"/>
      <c r="E12" s="493">
        <f>D12+C12</f>
        <v>448</v>
      </c>
      <c r="F12" s="498">
        <v>287</v>
      </c>
      <c r="G12" s="497"/>
      <c r="H12" s="495">
        <f>G12+F12</f>
        <v>287</v>
      </c>
    </row>
    <row r="13" spans="1:8" ht="12.75">
      <c r="A13" s="489" t="s">
        <v>11</v>
      </c>
      <c r="B13" s="490" t="s">
        <v>531</v>
      </c>
      <c r="C13" s="496"/>
      <c r="D13" s="497"/>
      <c r="E13" s="493">
        <f>D13+C13</f>
        <v>0</v>
      </c>
      <c r="F13" s="498"/>
      <c r="G13" s="497"/>
      <c r="H13" s="495">
        <f>G13+F13</f>
        <v>0</v>
      </c>
    </row>
    <row r="14" spans="1:8" ht="12.75">
      <c r="A14" s="509" t="s">
        <v>12</v>
      </c>
      <c r="B14" s="490" t="s">
        <v>532</v>
      </c>
      <c r="C14" s="496">
        <v>5999</v>
      </c>
      <c r="D14" s="497"/>
      <c r="E14" s="493">
        <f>D14+C14</f>
        <v>5999</v>
      </c>
      <c r="F14" s="498">
        <v>10583</v>
      </c>
      <c r="G14" s="497"/>
      <c r="H14" s="495">
        <f>G14+F14</f>
        <v>10583</v>
      </c>
    </row>
    <row r="15" spans="1:8" ht="13.5" thickBot="1">
      <c r="A15" s="489" t="s">
        <v>13</v>
      </c>
      <c r="B15" s="490" t="s">
        <v>533</v>
      </c>
      <c r="C15" s="499">
        <v>44</v>
      </c>
      <c r="D15" s="500"/>
      <c r="E15" s="501">
        <f>D15+C15</f>
        <v>44</v>
      </c>
      <c r="F15" s="502">
        <v>62</v>
      </c>
      <c r="G15" s="500"/>
      <c r="H15" s="503">
        <f>G15+F15</f>
        <v>62</v>
      </c>
    </row>
    <row r="16" spans="1:8" s="511" customFormat="1" ht="27" customHeight="1" thickBot="1">
      <c r="A16" s="475" t="s">
        <v>14</v>
      </c>
      <c r="B16" s="510" t="s">
        <v>534</v>
      </c>
      <c r="C16" s="504">
        <f aca="true" t="shared" si="1" ref="C16:H16">C5+C10</f>
        <v>186133</v>
      </c>
      <c r="D16" s="478">
        <f t="shared" si="1"/>
        <v>0</v>
      </c>
      <c r="E16" s="478">
        <f t="shared" si="1"/>
        <v>186133</v>
      </c>
      <c r="F16" s="478">
        <f t="shared" si="1"/>
        <v>182536</v>
      </c>
      <c r="G16" s="478">
        <f t="shared" si="1"/>
        <v>0</v>
      </c>
      <c r="H16" s="480">
        <f t="shared" si="1"/>
        <v>182536</v>
      </c>
    </row>
    <row r="17" spans="1:8" ht="50.25" customHeight="1" thickBot="1">
      <c r="A17" s="1109" t="s">
        <v>535</v>
      </c>
      <c r="B17" s="1110"/>
      <c r="C17" s="512" t="s">
        <v>518</v>
      </c>
      <c r="D17" s="513" t="s">
        <v>519</v>
      </c>
      <c r="E17" s="514" t="s">
        <v>520</v>
      </c>
      <c r="F17" s="513" t="s">
        <v>521</v>
      </c>
      <c r="G17" s="513" t="s">
        <v>519</v>
      </c>
      <c r="H17" s="515" t="s">
        <v>522</v>
      </c>
    </row>
    <row r="18" spans="1:8" s="505" customFormat="1" ht="15.75" customHeight="1" thickBot="1">
      <c r="A18" s="516" t="s">
        <v>15</v>
      </c>
      <c r="B18" s="517" t="s">
        <v>536</v>
      </c>
      <c r="C18" s="504">
        <f aca="true" t="shared" si="2" ref="C18:H18">C19+C20+C21</f>
        <v>172674</v>
      </c>
      <c r="D18" s="478">
        <f t="shared" si="2"/>
        <v>0</v>
      </c>
      <c r="E18" s="478">
        <f t="shared" si="2"/>
        <v>172674</v>
      </c>
      <c r="F18" s="478">
        <f t="shared" si="2"/>
        <v>171163</v>
      </c>
      <c r="G18" s="478">
        <f t="shared" si="2"/>
        <v>0</v>
      </c>
      <c r="H18" s="480">
        <f t="shared" si="2"/>
        <v>171163</v>
      </c>
    </row>
    <row r="19" spans="1:8" ht="12.75">
      <c r="A19" s="518" t="s">
        <v>16</v>
      </c>
      <c r="B19" s="490" t="s">
        <v>537</v>
      </c>
      <c r="C19" s="506">
        <v>175649</v>
      </c>
      <c r="D19" s="507"/>
      <c r="E19" s="486">
        <f>D19+C19</f>
        <v>175649</v>
      </c>
      <c r="F19" s="507">
        <v>179946</v>
      </c>
      <c r="G19" s="507"/>
      <c r="H19" s="488">
        <f>G19+F19</f>
        <v>179946</v>
      </c>
    </row>
    <row r="20" spans="1:8" ht="12.75">
      <c r="A20" s="518" t="s">
        <v>17</v>
      </c>
      <c r="B20" s="490" t="s">
        <v>538</v>
      </c>
      <c r="C20" s="519">
        <v>-2975</v>
      </c>
      <c r="D20" s="520"/>
      <c r="E20" s="521">
        <f>D20+C20</f>
        <v>-2975</v>
      </c>
      <c r="F20" s="520">
        <v>-8783</v>
      </c>
      <c r="G20" s="520"/>
      <c r="H20" s="522">
        <f>G20+F20</f>
        <v>-8783</v>
      </c>
    </row>
    <row r="21" spans="1:8" ht="13.5" thickBot="1">
      <c r="A21" s="523" t="s">
        <v>18</v>
      </c>
      <c r="B21" s="524" t="s">
        <v>539</v>
      </c>
      <c r="C21" s="499"/>
      <c r="D21" s="500"/>
      <c r="E21" s="501">
        <f>D21+C21</f>
        <v>0</v>
      </c>
      <c r="F21" s="500"/>
      <c r="G21" s="500"/>
      <c r="H21" s="503">
        <f>G21+F21</f>
        <v>0</v>
      </c>
    </row>
    <row r="22" spans="1:8" s="505" customFormat="1" ht="15.75" customHeight="1" thickBot="1">
      <c r="A22" s="516" t="s">
        <v>19</v>
      </c>
      <c r="B22" s="517" t="s">
        <v>540</v>
      </c>
      <c r="C22" s="504">
        <f aca="true" t="shared" si="3" ref="C22:H22">C23+C24</f>
        <v>6043</v>
      </c>
      <c r="D22" s="478">
        <f t="shared" si="3"/>
        <v>0</v>
      </c>
      <c r="E22" s="478">
        <f t="shared" si="3"/>
        <v>6043</v>
      </c>
      <c r="F22" s="478">
        <f t="shared" si="3"/>
        <v>10645</v>
      </c>
      <c r="G22" s="478">
        <f t="shared" si="3"/>
        <v>0</v>
      </c>
      <c r="H22" s="480">
        <f t="shared" si="3"/>
        <v>10645</v>
      </c>
    </row>
    <row r="23" spans="1:8" ht="12.75">
      <c r="A23" s="518" t="s">
        <v>20</v>
      </c>
      <c r="B23" s="490" t="s">
        <v>541</v>
      </c>
      <c r="C23" s="506">
        <v>6043</v>
      </c>
      <c r="D23" s="507"/>
      <c r="E23" s="486">
        <f>D23+C23</f>
        <v>6043</v>
      </c>
      <c r="F23" s="507">
        <v>10645</v>
      </c>
      <c r="G23" s="507"/>
      <c r="H23" s="488">
        <f>G23+F23</f>
        <v>10645</v>
      </c>
    </row>
    <row r="24" spans="1:8" ht="13.5" thickBot="1">
      <c r="A24" s="518" t="s">
        <v>21</v>
      </c>
      <c r="B24" s="490" t="s">
        <v>542</v>
      </c>
      <c r="C24" s="499"/>
      <c r="D24" s="500"/>
      <c r="E24" s="501">
        <f>D24+C24</f>
        <v>0</v>
      </c>
      <c r="F24" s="500"/>
      <c r="G24" s="500"/>
      <c r="H24" s="503">
        <f>G24+F24</f>
        <v>0</v>
      </c>
    </row>
    <row r="25" spans="1:8" s="505" customFormat="1" ht="15.75" customHeight="1" thickBot="1">
      <c r="A25" s="516" t="s">
        <v>22</v>
      </c>
      <c r="B25" s="476" t="s">
        <v>543</v>
      </c>
      <c r="C25" s="504">
        <f>C26+C27+C28</f>
        <v>7416</v>
      </c>
      <c r="D25" s="478">
        <f>SUM(D26:D28)</f>
        <v>0</v>
      </c>
      <c r="E25" s="478">
        <f>SUM(E26:E28)</f>
        <v>7416</v>
      </c>
      <c r="F25" s="478">
        <f>SUM(F26:F28)</f>
        <v>728</v>
      </c>
      <c r="G25" s="478">
        <f>SUM(G26:G28)</f>
        <v>0</v>
      </c>
      <c r="H25" s="480">
        <f>SUM(H26:H28)</f>
        <v>728</v>
      </c>
    </row>
    <row r="26" spans="1:8" ht="12.75">
      <c r="A26" s="518" t="s">
        <v>23</v>
      </c>
      <c r="B26" s="490" t="s">
        <v>544</v>
      </c>
      <c r="C26" s="506">
        <v>600</v>
      </c>
      <c r="D26" s="507"/>
      <c r="E26" s="486">
        <f>D26+C26</f>
        <v>600</v>
      </c>
      <c r="F26" s="507"/>
      <c r="G26" s="507"/>
      <c r="H26" s="488">
        <f>G26+F26</f>
        <v>0</v>
      </c>
    </row>
    <row r="27" spans="1:8" ht="12.75">
      <c r="A27" s="518" t="s">
        <v>24</v>
      </c>
      <c r="B27" s="490" t="s">
        <v>545</v>
      </c>
      <c r="C27" s="496">
        <v>6816</v>
      </c>
      <c r="D27" s="497"/>
      <c r="E27" s="493">
        <f>D27+C27</f>
        <v>6816</v>
      </c>
      <c r="F27" s="497">
        <v>728</v>
      </c>
      <c r="G27" s="497"/>
      <c r="H27" s="495">
        <f>G27+F27</f>
        <v>728</v>
      </c>
    </row>
    <row r="28" spans="1:8" ht="13.5" thickBot="1">
      <c r="A28" s="518" t="s">
        <v>25</v>
      </c>
      <c r="B28" s="490" t="s">
        <v>546</v>
      </c>
      <c r="C28" s="499"/>
      <c r="D28" s="500"/>
      <c r="E28" s="501">
        <f>D28+C28</f>
        <v>0</v>
      </c>
      <c r="F28" s="500"/>
      <c r="G28" s="500"/>
      <c r="H28" s="503">
        <f>G28+F28</f>
        <v>0</v>
      </c>
    </row>
    <row r="29" spans="1:8" s="530" customFormat="1" ht="24" customHeight="1" thickBot="1">
      <c r="A29" s="525" t="s">
        <v>26</v>
      </c>
      <c r="B29" s="526" t="s">
        <v>547</v>
      </c>
      <c r="C29" s="527">
        <f aca="true" t="shared" si="4" ref="C29:H29">C18+C22+C25</f>
        <v>186133</v>
      </c>
      <c r="D29" s="528">
        <f t="shared" si="4"/>
        <v>0</v>
      </c>
      <c r="E29" s="528">
        <f t="shared" si="4"/>
        <v>186133</v>
      </c>
      <c r="F29" s="528">
        <f t="shared" si="4"/>
        <v>182536</v>
      </c>
      <c r="G29" s="528">
        <f t="shared" si="4"/>
        <v>0</v>
      </c>
      <c r="H29" s="529">
        <f t="shared" si="4"/>
        <v>182536</v>
      </c>
    </row>
    <row r="30" ht="13.5" thickTop="1">
      <c r="D30" s="533"/>
    </row>
    <row r="31" ht="12.75">
      <c r="D31" s="533"/>
    </row>
    <row r="32" ht="12.75">
      <c r="D32" s="533"/>
    </row>
    <row r="33" ht="12.75">
      <c r="D33" s="533"/>
    </row>
    <row r="34" ht="12.75">
      <c r="D34" s="533"/>
    </row>
    <row r="35" ht="12.75">
      <c r="D35" s="533"/>
    </row>
    <row r="36" ht="12.75">
      <c r="D36" s="533"/>
    </row>
    <row r="37" ht="12.75">
      <c r="D37" s="533"/>
    </row>
    <row r="38" ht="12.75">
      <c r="D38" s="533"/>
    </row>
    <row r="39" ht="12.75">
      <c r="D39" s="533"/>
    </row>
    <row r="40" ht="12.75">
      <c r="D40" s="533"/>
    </row>
    <row r="41" ht="12.75">
      <c r="D41" s="533"/>
    </row>
    <row r="42" ht="12.75">
      <c r="D42" s="533"/>
    </row>
    <row r="43" ht="12.75">
      <c r="D43" s="533"/>
    </row>
    <row r="44" ht="12.75">
      <c r="D44" s="533"/>
    </row>
    <row r="45" ht="12.75">
      <c r="D45" s="533"/>
    </row>
  </sheetData>
  <sheetProtection/>
  <mergeCells count="4">
    <mergeCell ref="A1:H1"/>
    <mergeCell ref="A2:H2"/>
    <mergeCell ref="A4:B4"/>
    <mergeCell ref="A17:B17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11.1. melléklet a ……/2013. (……)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E59"/>
  <sheetViews>
    <sheetView view="pageLayout" zoomScale="115" zoomScalePageLayoutView="115" workbookViewId="0" topLeftCell="A1">
      <selection activeCell="A3" sqref="A3:E3"/>
    </sheetView>
  </sheetViews>
  <sheetFormatPr defaultColWidth="9.00390625" defaultRowHeight="12.75"/>
  <cols>
    <col min="1" max="1" width="6.50390625" style="532" customWidth="1"/>
    <col min="2" max="2" width="59.50390625" style="532" customWidth="1"/>
    <col min="3" max="5" width="16.00390625" style="474" customWidth="1"/>
    <col min="6" max="16384" width="9.375" style="474" customWidth="1"/>
  </cols>
  <sheetData>
    <row r="1" spans="1:5" s="467" customFormat="1" ht="29.25" customHeight="1">
      <c r="A1" s="1111" t="s">
        <v>1330</v>
      </c>
      <c r="B1" s="1111"/>
      <c r="C1" s="1111"/>
      <c r="D1" s="1111"/>
      <c r="E1" s="1111"/>
    </row>
    <row r="2" spans="1:5" s="467" customFormat="1" ht="21" customHeight="1">
      <c r="A2" s="1106" t="s">
        <v>548</v>
      </c>
      <c r="B2" s="1106"/>
      <c r="C2" s="1106"/>
      <c r="D2" s="1106"/>
      <c r="E2" s="1106"/>
    </row>
    <row r="3" spans="1:5" s="467" customFormat="1" ht="23.25" customHeight="1">
      <c r="A3" s="1112" t="s">
        <v>631</v>
      </c>
      <c r="B3" s="1112"/>
      <c r="C3" s="1112"/>
      <c r="D3" s="1112"/>
      <c r="E3" s="1112"/>
    </row>
    <row r="4" spans="1:5" ht="13.5" customHeight="1" thickBot="1">
      <c r="A4" s="1113" t="s">
        <v>40</v>
      </c>
      <c r="B4" s="1113"/>
      <c r="C4" s="1113"/>
      <c r="D4" s="1113"/>
      <c r="E4" s="1113"/>
    </row>
    <row r="5" spans="1:5" s="535" customFormat="1" ht="28.5" customHeight="1">
      <c r="A5" s="1114" t="s">
        <v>66</v>
      </c>
      <c r="B5" s="1116" t="s">
        <v>57</v>
      </c>
      <c r="C5" s="534" t="s">
        <v>505</v>
      </c>
      <c r="D5" s="534" t="s">
        <v>506</v>
      </c>
      <c r="E5" s="1118" t="s">
        <v>413</v>
      </c>
    </row>
    <row r="6" spans="1:5" s="535" customFormat="1" ht="12.75">
      <c r="A6" s="1115"/>
      <c r="B6" s="1117"/>
      <c r="C6" s="1120" t="s">
        <v>516</v>
      </c>
      <c r="D6" s="1121"/>
      <c r="E6" s="1119"/>
    </row>
    <row r="7" spans="1:5" s="539" customFormat="1" ht="15" customHeight="1" thickBot="1">
      <c r="A7" s="536">
        <v>1</v>
      </c>
      <c r="B7" s="537">
        <v>2</v>
      </c>
      <c r="C7" s="537">
        <v>3</v>
      </c>
      <c r="D7" s="537">
        <v>4</v>
      </c>
      <c r="E7" s="538">
        <v>5</v>
      </c>
    </row>
    <row r="8" spans="1:5" s="539" customFormat="1" ht="12.75">
      <c r="A8" s="540">
        <v>1</v>
      </c>
      <c r="B8" s="541" t="s">
        <v>58</v>
      </c>
      <c r="C8" s="542">
        <v>3574</v>
      </c>
      <c r="D8" s="542">
        <v>3891</v>
      </c>
      <c r="E8" s="543">
        <v>3650</v>
      </c>
    </row>
    <row r="9" spans="1:5" s="539" customFormat="1" ht="12.75">
      <c r="A9" s="544">
        <v>2</v>
      </c>
      <c r="B9" s="545" t="s">
        <v>59</v>
      </c>
      <c r="C9" s="546">
        <v>965</v>
      </c>
      <c r="D9" s="546">
        <v>1049</v>
      </c>
      <c r="E9" s="547">
        <v>1026</v>
      </c>
    </row>
    <row r="10" spans="1:5" s="539" customFormat="1" ht="12.75">
      <c r="A10" s="544">
        <v>3</v>
      </c>
      <c r="B10" s="545" t="s">
        <v>549</v>
      </c>
      <c r="C10" s="546">
        <v>4820</v>
      </c>
      <c r="D10" s="546">
        <v>7809</v>
      </c>
      <c r="E10" s="547">
        <v>4025</v>
      </c>
    </row>
    <row r="11" spans="1:5" s="539" customFormat="1" ht="12.75">
      <c r="A11" s="544">
        <v>4</v>
      </c>
      <c r="B11" s="545" t="s">
        <v>550</v>
      </c>
      <c r="C11" s="546">
        <v>10477</v>
      </c>
      <c r="D11" s="546">
        <v>10419</v>
      </c>
      <c r="E11" s="547">
        <v>10069</v>
      </c>
    </row>
    <row r="12" spans="1:5" s="539" customFormat="1" ht="12.75">
      <c r="A12" s="544">
        <v>5</v>
      </c>
      <c r="B12" s="545" t="s">
        <v>551</v>
      </c>
      <c r="C12" s="546">
        <v>1121</v>
      </c>
      <c r="D12" s="546">
        <v>1121</v>
      </c>
      <c r="E12" s="547">
        <v>877</v>
      </c>
    </row>
    <row r="13" spans="1:5" s="539" customFormat="1" ht="12.75">
      <c r="A13" s="544">
        <v>6</v>
      </c>
      <c r="B13" s="545" t="s">
        <v>276</v>
      </c>
      <c r="C13" s="546"/>
      <c r="D13" s="546"/>
      <c r="E13" s="547"/>
    </row>
    <row r="14" spans="1:5" s="539" customFormat="1" ht="12.75">
      <c r="A14" s="544">
        <v>7</v>
      </c>
      <c r="B14" s="545" t="s">
        <v>1331</v>
      </c>
      <c r="C14" s="546">
        <v>607</v>
      </c>
      <c r="D14" s="546">
        <v>607</v>
      </c>
      <c r="E14" s="547">
        <v>477</v>
      </c>
    </row>
    <row r="15" spans="1:5" s="539" customFormat="1" ht="12.75">
      <c r="A15" s="548">
        <v>8</v>
      </c>
      <c r="B15" s="549" t="s">
        <v>552</v>
      </c>
      <c r="C15" s="550"/>
      <c r="D15" s="550"/>
      <c r="E15" s="551"/>
    </row>
    <row r="16" spans="1:5" s="539" customFormat="1" ht="12.75">
      <c r="A16" s="544">
        <v>9</v>
      </c>
      <c r="B16" s="545" t="s">
        <v>553</v>
      </c>
      <c r="C16" s="546"/>
      <c r="D16" s="546"/>
      <c r="E16" s="547"/>
    </row>
    <row r="17" spans="1:5" s="539" customFormat="1" ht="12.75">
      <c r="A17" s="548">
        <v>10</v>
      </c>
      <c r="B17" s="545" t="s">
        <v>554</v>
      </c>
      <c r="C17" s="546">
        <v>1440</v>
      </c>
      <c r="D17" s="546">
        <v>1660</v>
      </c>
      <c r="E17" s="547">
        <v>1660</v>
      </c>
    </row>
    <row r="18" spans="1:5" s="539" customFormat="1" ht="12.75">
      <c r="A18" s="544">
        <v>11</v>
      </c>
      <c r="B18" s="545" t="s">
        <v>555</v>
      </c>
      <c r="C18" s="546"/>
      <c r="D18" s="546"/>
      <c r="E18" s="547"/>
    </row>
    <row r="19" spans="1:5" s="539" customFormat="1" ht="13.5" thickBot="1">
      <c r="A19" s="548">
        <v>12</v>
      </c>
      <c r="B19" s="545" t="s">
        <v>556</v>
      </c>
      <c r="C19" s="550"/>
      <c r="D19" s="550">
        <v>480</v>
      </c>
      <c r="E19" s="551">
        <v>480</v>
      </c>
    </row>
    <row r="20" spans="1:5" s="556" customFormat="1" ht="15.75" thickBot="1">
      <c r="A20" s="552">
        <v>13</v>
      </c>
      <c r="B20" s="553" t="s">
        <v>557</v>
      </c>
      <c r="C20" s="554">
        <f>SUM(C8:C19)</f>
        <v>23004</v>
      </c>
      <c r="D20" s="554">
        <f>SUM(D8:D19)</f>
        <v>27036</v>
      </c>
      <c r="E20" s="555">
        <f>SUM(E8:E19)</f>
        <v>22264</v>
      </c>
    </row>
    <row r="21" spans="1:5" s="556" customFormat="1" ht="15">
      <c r="A21" s="540">
        <v>14</v>
      </c>
      <c r="B21" s="541" t="s">
        <v>172</v>
      </c>
      <c r="C21" s="557">
        <v>405</v>
      </c>
      <c r="D21" s="557">
        <v>1040</v>
      </c>
      <c r="E21" s="558">
        <v>1006</v>
      </c>
    </row>
    <row r="22" spans="1:5" s="556" customFormat="1" ht="15">
      <c r="A22" s="548">
        <v>15</v>
      </c>
      <c r="B22" s="549" t="s">
        <v>171</v>
      </c>
      <c r="C22" s="520">
        <v>5677</v>
      </c>
      <c r="D22" s="520">
        <v>5677</v>
      </c>
      <c r="E22" s="559">
        <v>5677</v>
      </c>
    </row>
    <row r="23" spans="1:5" s="556" customFormat="1" ht="15">
      <c r="A23" s="548">
        <v>16</v>
      </c>
      <c r="B23" s="549" t="s">
        <v>558</v>
      </c>
      <c r="C23" s="520"/>
      <c r="D23" s="520"/>
      <c r="E23" s="559"/>
    </row>
    <row r="24" spans="1:5" s="556" customFormat="1" ht="15">
      <c r="A24" s="548">
        <v>17</v>
      </c>
      <c r="B24" s="549" t="s">
        <v>559</v>
      </c>
      <c r="C24" s="520"/>
      <c r="D24" s="520"/>
      <c r="E24" s="559"/>
    </row>
    <row r="25" spans="1:5" s="556" customFormat="1" ht="15.75" thickBot="1">
      <c r="A25" s="548">
        <v>18</v>
      </c>
      <c r="B25" s="549" t="s">
        <v>560</v>
      </c>
      <c r="C25" s="520"/>
      <c r="D25" s="520"/>
      <c r="E25" s="559"/>
    </row>
    <row r="26" spans="1:5" s="556" customFormat="1" ht="15.75" thickBot="1">
      <c r="A26" s="552">
        <v>19</v>
      </c>
      <c r="B26" s="553" t="s">
        <v>561</v>
      </c>
      <c r="C26" s="554">
        <f>SUM(C21:C22,C24:C25)</f>
        <v>6082</v>
      </c>
      <c r="D26" s="554">
        <f>SUM(D21:D22,D24:D25)</f>
        <v>6717</v>
      </c>
      <c r="E26" s="555">
        <f>SUM(E21:E22,E24:E25)</f>
        <v>6683</v>
      </c>
    </row>
    <row r="27" spans="1:5" s="556" customFormat="1" ht="15.75" thickBot="1">
      <c r="A27" s="552">
        <v>20</v>
      </c>
      <c r="B27" s="553" t="s">
        <v>562</v>
      </c>
      <c r="C27" s="554">
        <f>C20+C26</f>
        <v>29086</v>
      </c>
      <c r="D27" s="554">
        <f>D20+D26</f>
        <v>33753</v>
      </c>
      <c r="E27" s="555">
        <f>E20+E26</f>
        <v>28947</v>
      </c>
    </row>
    <row r="28" spans="1:5" s="539" customFormat="1" ht="12.75">
      <c r="A28" s="540">
        <v>21</v>
      </c>
      <c r="B28" s="541" t="s">
        <v>563</v>
      </c>
      <c r="C28" s="557">
        <v>4763</v>
      </c>
      <c r="D28" s="557">
        <v>5615</v>
      </c>
      <c r="E28" s="558"/>
    </row>
    <row r="29" spans="1:5" s="539" customFormat="1" ht="13.5" thickBot="1">
      <c r="A29" s="548">
        <v>22</v>
      </c>
      <c r="B29" s="549" t="s">
        <v>564</v>
      </c>
      <c r="C29" s="560"/>
      <c r="D29" s="560"/>
      <c r="E29" s="559">
        <v>18</v>
      </c>
    </row>
    <row r="30" spans="1:5" s="556" customFormat="1" ht="15.75" thickBot="1">
      <c r="A30" s="552">
        <v>23</v>
      </c>
      <c r="B30" s="553" t="s">
        <v>565</v>
      </c>
      <c r="C30" s="554">
        <f>SUM(C27:C29)</f>
        <v>33849</v>
      </c>
      <c r="D30" s="554">
        <f>SUM(D27:D29)</f>
        <v>39368</v>
      </c>
      <c r="E30" s="555">
        <f>SUM(E27:E29)</f>
        <v>28965</v>
      </c>
    </row>
    <row r="31" spans="1:5" s="539" customFormat="1" ht="12.75">
      <c r="A31" s="540">
        <v>24</v>
      </c>
      <c r="B31" s="541" t="s">
        <v>43</v>
      </c>
      <c r="C31" s="557">
        <v>295</v>
      </c>
      <c r="D31" s="557">
        <v>295</v>
      </c>
      <c r="E31" s="558">
        <v>318</v>
      </c>
    </row>
    <row r="32" spans="1:5" s="539" customFormat="1" ht="12.75">
      <c r="A32" s="544">
        <v>25</v>
      </c>
      <c r="B32" s="545" t="s">
        <v>566</v>
      </c>
      <c r="C32" s="497">
        <v>9203</v>
      </c>
      <c r="D32" s="497">
        <v>9203</v>
      </c>
      <c r="E32" s="561">
        <v>9483</v>
      </c>
    </row>
    <row r="33" spans="1:5" s="539" customFormat="1" ht="12.75">
      <c r="A33" s="544">
        <v>26</v>
      </c>
      <c r="B33" s="545" t="s">
        <v>567</v>
      </c>
      <c r="C33" s="497">
        <v>1531</v>
      </c>
      <c r="D33" s="497">
        <v>1143</v>
      </c>
      <c r="E33" s="561">
        <v>1114</v>
      </c>
    </row>
    <row r="34" spans="1:5" s="539" customFormat="1" ht="12.75">
      <c r="A34" s="544">
        <v>27</v>
      </c>
      <c r="B34" s="545" t="s">
        <v>568</v>
      </c>
      <c r="C34" s="497"/>
      <c r="D34" s="497">
        <v>236</v>
      </c>
      <c r="E34" s="561">
        <v>236</v>
      </c>
    </row>
    <row r="35" spans="1:5" s="539" customFormat="1" ht="12.75">
      <c r="A35" s="544">
        <v>28</v>
      </c>
      <c r="B35" s="562" t="s">
        <v>569</v>
      </c>
      <c r="C35" s="497"/>
      <c r="D35" s="497">
        <v>300</v>
      </c>
      <c r="E35" s="561">
        <v>300</v>
      </c>
    </row>
    <row r="36" spans="1:5" s="539" customFormat="1" ht="12.75">
      <c r="A36" s="544">
        <v>29</v>
      </c>
      <c r="B36" s="545" t="s">
        <v>570</v>
      </c>
      <c r="C36" s="497"/>
      <c r="D36" s="497">
        <v>300</v>
      </c>
      <c r="E36" s="561">
        <v>300</v>
      </c>
    </row>
    <row r="37" spans="1:5" s="539" customFormat="1" ht="12.75">
      <c r="A37" s="544">
        <v>30</v>
      </c>
      <c r="B37" s="545" t="s">
        <v>571</v>
      </c>
      <c r="C37" s="497">
        <v>7972</v>
      </c>
      <c r="D37" s="497">
        <v>7972</v>
      </c>
      <c r="E37" s="561">
        <v>7922</v>
      </c>
    </row>
    <row r="38" spans="1:5" s="539" customFormat="1" ht="12.75">
      <c r="A38" s="548">
        <v>31</v>
      </c>
      <c r="B38" s="545" t="s">
        <v>572</v>
      </c>
      <c r="C38" s="520"/>
      <c r="D38" s="520"/>
      <c r="E38" s="559"/>
    </row>
    <row r="39" spans="1:5" s="539" customFormat="1" ht="12.75">
      <c r="A39" s="544">
        <v>32</v>
      </c>
      <c r="B39" s="545" t="s">
        <v>573</v>
      </c>
      <c r="C39" s="497">
        <v>8834</v>
      </c>
      <c r="D39" s="497">
        <v>13696</v>
      </c>
      <c r="E39" s="561">
        <v>13696</v>
      </c>
    </row>
    <row r="40" spans="1:5" s="539" customFormat="1" ht="12.75">
      <c r="A40" s="548">
        <v>33</v>
      </c>
      <c r="B40" s="563" t="s">
        <v>574</v>
      </c>
      <c r="C40" s="520">
        <v>8834</v>
      </c>
      <c r="D40" s="520">
        <v>13696</v>
      </c>
      <c r="E40" s="559">
        <v>13696</v>
      </c>
    </row>
    <row r="41" spans="1:5" s="539" customFormat="1" ht="12.75">
      <c r="A41" s="544">
        <v>34</v>
      </c>
      <c r="B41" s="545" t="s">
        <v>575</v>
      </c>
      <c r="C41" s="497"/>
      <c r="D41" s="497"/>
      <c r="E41" s="561"/>
    </row>
    <row r="42" spans="1:5" s="539" customFormat="1" ht="13.5" thickBot="1">
      <c r="A42" s="548">
        <v>35</v>
      </c>
      <c r="B42" s="541" t="s">
        <v>576</v>
      </c>
      <c r="C42" s="520"/>
      <c r="D42" s="520">
        <v>480</v>
      </c>
      <c r="E42" s="559">
        <v>480</v>
      </c>
    </row>
    <row r="43" spans="1:5" s="539" customFormat="1" ht="21.75" thickBot="1">
      <c r="A43" s="552">
        <v>36</v>
      </c>
      <c r="B43" s="553" t="s">
        <v>577</v>
      </c>
      <c r="C43" s="564">
        <f>C31+C32+C33+C34+C35+C37+C38+C39+C41+C42</f>
        <v>27835</v>
      </c>
      <c r="D43" s="564">
        <f>D31+D32+D33+D34+D35+D37+D38+D39+D41+D42</f>
        <v>33325</v>
      </c>
      <c r="E43" s="565">
        <f>E31+E32+E33+E34+E35+E37+E38+E39+E41+E42</f>
        <v>33549</v>
      </c>
    </row>
    <row r="44" spans="1:5" s="539" customFormat="1" ht="12.75">
      <c r="A44" s="540">
        <v>37</v>
      </c>
      <c r="B44" s="541" t="s">
        <v>169</v>
      </c>
      <c r="C44" s="557"/>
      <c r="D44" s="557"/>
      <c r="E44" s="558"/>
    </row>
    <row r="45" spans="1:5" s="539" customFormat="1" ht="12.75">
      <c r="A45" s="544">
        <v>38</v>
      </c>
      <c r="B45" s="541" t="s">
        <v>168</v>
      </c>
      <c r="C45" s="497">
        <v>1251</v>
      </c>
      <c r="D45" s="497"/>
      <c r="E45" s="561"/>
    </row>
    <row r="46" spans="1:5" s="539" customFormat="1" ht="12.75">
      <c r="A46" s="544">
        <v>39</v>
      </c>
      <c r="B46" s="566" t="s">
        <v>578</v>
      </c>
      <c r="C46" s="557"/>
      <c r="D46" s="557"/>
      <c r="E46" s="558"/>
    </row>
    <row r="47" spans="1:5" s="539" customFormat="1" ht="12.75">
      <c r="A47" s="540">
        <v>40</v>
      </c>
      <c r="B47" s="549" t="s">
        <v>579</v>
      </c>
      <c r="C47" s="557"/>
      <c r="D47" s="557"/>
      <c r="E47" s="558"/>
    </row>
    <row r="48" spans="1:5" s="539" customFormat="1" ht="13.5" thickBot="1">
      <c r="A48" s="548">
        <v>41</v>
      </c>
      <c r="B48" s="549" t="s">
        <v>580</v>
      </c>
      <c r="C48" s="520"/>
      <c r="D48" s="520"/>
      <c r="E48" s="559"/>
    </row>
    <row r="49" spans="1:5" s="539" customFormat="1" ht="13.5" thickBot="1">
      <c r="A49" s="552">
        <v>42</v>
      </c>
      <c r="B49" s="553" t="s">
        <v>581</v>
      </c>
      <c r="C49" s="564">
        <f>SUM(C44:C45,C47:C48)</f>
        <v>1251</v>
      </c>
      <c r="D49" s="564">
        <f>SUM(D44:D45,D47:D48)</f>
        <v>0</v>
      </c>
      <c r="E49" s="565">
        <f>SUM(E44:E45,E47:E48)</f>
        <v>0</v>
      </c>
    </row>
    <row r="50" spans="1:5" s="556" customFormat="1" ht="15.75" thickBot="1">
      <c r="A50" s="567">
        <v>43</v>
      </c>
      <c r="B50" s="568" t="s">
        <v>582</v>
      </c>
      <c r="C50" s="569">
        <f>C43+C49</f>
        <v>29086</v>
      </c>
      <c r="D50" s="569">
        <f>D43+D49</f>
        <v>33325</v>
      </c>
      <c r="E50" s="570">
        <f>E43+E49</f>
        <v>33549</v>
      </c>
    </row>
    <row r="51" spans="1:5" s="539" customFormat="1" ht="12.75">
      <c r="A51" s="540">
        <v>44</v>
      </c>
      <c r="B51" s="541" t="s">
        <v>583</v>
      </c>
      <c r="C51" s="557">
        <v>4763</v>
      </c>
      <c r="D51" s="557">
        <v>6043</v>
      </c>
      <c r="E51" s="558">
        <v>6043</v>
      </c>
    </row>
    <row r="52" spans="1:5" s="539" customFormat="1" ht="12.75">
      <c r="A52" s="548">
        <v>45</v>
      </c>
      <c r="B52" s="545" t="s">
        <v>584</v>
      </c>
      <c r="C52" s="560"/>
      <c r="D52" s="560"/>
      <c r="E52" s="559"/>
    </row>
    <row r="53" spans="1:5" s="539" customFormat="1" ht="13.5" thickBot="1">
      <c r="A53" s="548">
        <v>46</v>
      </c>
      <c r="B53" s="549" t="s">
        <v>585</v>
      </c>
      <c r="C53" s="571"/>
      <c r="D53" s="571"/>
      <c r="E53" s="559"/>
    </row>
    <row r="54" spans="1:5" s="539" customFormat="1" ht="13.5" thickBot="1">
      <c r="A54" s="572">
        <v>47</v>
      </c>
      <c r="B54" s="573" t="s">
        <v>586</v>
      </c>
      <c r="C54" s="564">
        <f>C50+C51+C52+C53</f>
        <v>33849</v>
      </c>
      <c r="D54" s="564">
        <f>D50+D51+D52+D53</f>
        <v>39368</v>
      </c>
      <c r="E54" s="574">
        <f>E50+E51+E52+E53</f>
        <v>39592</v>
      </c>
    </row>
    <row r="55" spans="1:5" s="539" customFormat="1" ht="21.75" thickBot="1">
      <c r="A55" s="575">
        <v>48</v>
      </c>
      <c r="B55" s="553" t="s">
        <v>587</v>
      </c>
      <c r="C55" s="564">
        <f>C43-C20</f>
        <v>4831</v>
      </c>
      <c r="D55" s="564">
        <f>D43-D20</f>
        <v>6289</v>
      </c>
      <c r="E55" s="565">
        <f>E43-E20</f>
        <v>11285</v>
      </c>
    </row>
    <row r="56" spans="1:5" s="539" customFormat="1" ht="32.25" thickBot="1">
      <c r="A56" s="575">
        <v>49</v>
      </c>
      <c r="B56" s="553" t="s">
        <v>588</v>
      </c>
      <c r="C56" s="564">
        <f>+C55+C51-C28</f>
        <v>4831</v>
      </c>
      <c r="D56" s="564">
        <f>+D55+D51-D28</f>
        <v>6717</v>
      </c>
      <c r="E56" s="565">
        <f>+E55+E51-E28</f>
        <v>17328</v>
      </c>
    </row>
    <row r="57" spans="1:5" s="539" customFormat="1" ht="13.5" thickBot="1">
      <c r="A57" s="575">
        <v>50</v>
      </c>
      <c r="B57" s="553" t="s">
        <v>589</v>
      </c>
      <c r="C57" s="564">
        <f>+C49-C26</f>
        <v>-4831</v>
      </c>
      <c r="D57" s="564">
        <f>+D49-D26</f>
        <v>-6717</v>
      </c>
      <c r="E57" s="565">
        <f>+E49-E26</f>
        <v>-6683</v>
      </c>
    </row>
    <row r="58" spans="1:5" s="539" customFormat="1" ht="13.5" thickBot="1">
      <c r="A58" s="576">
        <v>51</v>
      </c>
      <c r="B58" s="568" t="s">
        <v>590</v>
      </c>
      <c r="C58" s="577"/>
      <c r="D58" s="577"/>
      <c r="E58" s="570">
        <f>+E52+E53-E29</f>
        <v>-18</v>
      </c>
    </row>
    <row r="59" ht="15.75">
      <c r="B59" s="578"/>
    </row>
  </sheetData>
  <sheetProtection/>
  <mergeCells count="8">
    <mergeCell ref="A1:E1"/>
    <mergeCell ref="A2:E2"/>
    <mergeCell ref="A3:E3"/>
    <mergeCell ref="A4:E4"/>
    <mergeCell ref="A5:A6"/>
    <mergeCell ref="B5:B6"/>
    <mergeCell ref="E5:E6"/>
    <mergeCell ref="C6:D6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80" r:id="rId1"/>
  <headerFooter alignWithMargins="0">
    <oddHeader>&amp;R&amp;"Times New Roman CE,Félkövér dőlt"&amp;12 7.2. melléklet a ……/2013. (……)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I29"/>
  <sheetViews>
    <sheetView view="pageLayout" workbookViewId="0" topLeftCell="A1">
      <selection activeCell="F14" sqref="F14"/>
    </sheetView>
  </sheetViews>
  <sheetFormatPr defaultColWidth="9.00390625" defaultRowHeight="12.75"/>
  <cols>
    <col min="1" max="1" width="6.50390625" style="474" customWidth="1"/>
    <col min="2" max="2" width="49.50390625" style="532" customWidth="1"/>
    <col min="3" max="3" width="16.00390625" style="474" customWidth="1"/>
    <col min="4" max="4" width="14.875" style="474" customWidth="1"/>
    <col min="5" max="6" width="16.00390625" style="474" customWidth="1"/>
    <col min="7" max="7" width="14.00390625" style="474" customWidth="1"/>
    <col min="8" max="8" width="16.00390625" style="474" customWidth="1"/>
    <col min="9" max="16384" width="9.375" style="474" customWidth="1"/>
  </cols>
  <sheetData>
    <row r="1" spans="1:8" s="579" customFormat="1" ht="25.5" customHeight="1">
      <c r="A1" s="1111" t="s">
        <v>1330</v>
      </c>
      <c r="B1" s="1111"/>
      <c r="C1" s="1111"/>
      <c r="D1" s="1111"/>
      <c r="E1" s="1111"/>
      <c r="F1" s="1111"/>
      <c r="G1" s="1111"/>
      <c r="H1" s="1111"/>
    </row>
    <row r="2" spans="1:8" s="580" customFormat="1" ht="18" customHeight="1">
      <c r="A2" s="1106" t="s">
        <v>591</v>
      </c>
      <c r="B2" s="1106"/>
      <c r="C2" s="1106"/>
      <c r="D2" s="1106"/>
      <c r="E2" s="1106"/>
      <c r="F2" s="1106"/>
      <c r="G2" s="1106"/>
      <c r="H2" s="1106"/>
    </row>
    <row r="3" spans="1:8" s="579" customFormat="1" ht="16.5" customHeight="1">
      <c r="A3" s="1112" t="s">
        <v>631</v>
      </c>
      <c r="B3" s="1112"/>
      <c r="C3" s="1112"/>
      <c r="D3" s="1112"/>
      <c r="E3" s="1112"/>
      <c r="F3" s="1112"/>
      <c r="G3" s="1112"/>
      <c r="H3" s="1112"/>
    </row>
    <row r="4" spans="1:8" s="532" customFormat="1" ht="13.5" customHeight="1" thickBot="1">
      <c r="A4" s="1122" t="s">
        <v>40</v>
      </c>
      <c r="B4" s="1122"/>
      <c r="C4" s="1122"/>
      <c r="D4" s="1122"/>
      <c r="E4" s="1122"/>
      <c r="F4" s="1122"/>
      <c r="G4" s="1122"/>
      <c r="H4" s="1122"/>
    </row>
    <row r="5" spans="1:8" ht="54" customHeight="1" thickBot="1">
      <c r="A5" s="581" t="s">
        <v>1</v>
      </c>
      <c r="B5" s="582" t="s">
        <v>57</v>
      </c>
      <c r="C5" s="583" t="s">
        <v>518</v>
      </c>
      <c r="D5" s="583" t="s">
        <v>519</v>
      </c>
      <c r="E5" s="584" t="s">
        <v>520</v>
      </c>
      <c r="F5" s="583" t="s">
        <v>521</v>
      </c>
      <c r="G5" s="583" t="s">
        <v>519</v>
      </c>
      <c r="H5" s="584" t="s">
        <v>522</v>
      </c>
    </row>
    <row r="6" spans="1:8" s="539" customFormat="1" ht="18" customHeight="1">
      <c r="A6" s="585">
        <v>1</v>
      </c>
      <c r="B6" s="586" t="s">
        <v>592</v>
      </c>
      <c r="C6" s="587">
        <v>5999</v>
      </c>
      <c r="D6" s="588"/>
      <c r="E6" s="589">
        <f>D6+C6</f>
        <v>5999</v>
      </c>
      <c r="F6" s="590">
        <v>10583</v>
      </c>
      <c r="G6" s="588"/>
      <c r="H6" s="591">
        <f>G6+F6</f>
        <v>10583</v>
      </c>
    </row>
    <row r="7" spans="1:8" s="539" customFormat="1" ht="25.5" customHeight="1">
      <c r="A7" s="544">
        <v>2</v>
      </c>
      <c r="B7" s="592" t="s">
        <v>593</v>
      </c>
      <c r="C7" s="546"/>
      <c r="D7" s="593"/>
      <c r="E7" s="594">
        <f>D7+C7</f>
        <v>0</v>
      </c>
      <c r="F7" s="595"/>
      <c r="G7" s="593"/>
      <c r="H7" s="596">
        <f>G7+F7</f>
        <v>0</v>
      </c>
    </row>
    <row r="8" spans="1:8" s="539" customFormat="1" ht="22.5">
      <c r="A8" s="544">
        <v>3</v>
      </c>
      <c r="B8" s="592" t="s">
        <v>594</v>
      </c>
      <c r="C8" s="546">
        <v>44</v>
      </c>
      <c r="D8" s="593"/>
      <c r="E8" s="594">
        <f>D8+C8</f>
        <v>44</v>
      </c>
      <c r="F8" s="595">
        <v>62</v>
      </c>
      <c r="G8" s="593"/>
      <c r="H8" s="596">
        <f>G8+F8</f>
        <v>62</v>
      </c>
    </row>
    <row r="9" spans="1:8" s="539" customFormat="1" ht="18" customHeight="1">
      <c r="A9" s="544">
        <v>4</v>
      </c>
      <c r="B9" s="592" t="s">
        <v>595</v>
      </c>
      <c r="C9" s="546"/>
      <c r="D9" s="593"/>
      <c r="E9" s="594">
        <f>D9+C9</f>
        <v>0</v>
      </c>
      <c r="F9" s="595"/>
      <c r="G9" s="593"/>
      <c r="H9" s="596">
        <f>G9+F9</f>
        <v>0</v>
      </c>
    </row>
    <row r="10" spans="1:8" s="539" customFormat="1" ht="23.25" thickBot="1">
      <c r="A10" s="597">
        <v>5</v>
      </c>
      <c r="B10" s="598" t="s">
        <v>596</v>
      </c>
      <c r="C10" s="599"/>
      <c r="D10" s="600"/>
      <c r="E10" s="601"/>
      <c r="F10" s="602"/>
      <c r="G10" s="600"/>
      <c r="H10" s="603"/>
    </row>
    <row r="11" spans="1:9" s="505" customFormat="1" ht="18" customHeight="1" thickBot="1">
      <c r="A11" s="552">
        <v>6</v>
      </c>
      <c r="B11" s="604" t="s">
        <v>597</v>
      </c>
      <c r="C11" s="605">
        <f aca="true" t="shared" si="0" ref="C11:H11">+C6+C7+C8-C9-C10</f>
        <v>6043</v>
      </c>
      <c r="D11" s="605">
        <f t="shared" si="0"/>
        <v>0</v>
      </c>
      <c r="E11" s="605">
        <f t="shared" si="0"/>
        <v>6043</v>
      </c>
      <c r="F11" s="605">
        <f t="shared" si="0"/>
        <v>10645</v>
      </c>
      <c r="G11" s="605">
        <f t="shared" si="0"/>
        <v>0</v>
      </c>
      <c r="H11" s="606">
        <f t="shared" si="0"/>
        <v>10645</v>
      </c>
      <c r="I11" s="607"/>
    </row>
    <row r="12" spans="1:9" s="539" customFormat="1" ht="18" customHeight="1">
      <c r="A12" s="540">
        <v>7</v>
      </c>
      <c r="B12" s="608" t="s">
        <v>598</v>
      </c>
      <c r="C12" s="542"/>
      <c r="D12" s="609"/>
      <c r="E12" s="610">
        <f>D12+C12</f>
        <v>0</v>
      </c>
      <c r="F12" s="611">
        <v>-18</v>
      </c>
      <c r="G12" s="609"/>
      <c r="H12" s="612">
        <f>G12+F12</f>
        <v>-18</v>
      </c>
      <c r="I12" s="613"/>
    </row>
    <row r="13" spans="1:9" s="539" customFormat="1" ht="18" customHeight="1" thickBot="1">
      <c r="A13" s="548">
        <v>8</v>
      </c>
      <c r="B13" s="614" t="s">
        <v>599</v>
      </c>
      <c r="C13" s="550"/>
      <c r="D13" s="615"/>
      <c r="E13" s="616">
        <f>D13+C13</f>
        <v>0</v>
      </c>
      <c r="F13" s="617"/>
      <c r="G13" s="615"/>
      <c r="H13" s="618">
        <f>G13+F13</f>
        <v>0</v>
      </c>
      <c r="I13" s="613"/>
    </row>
    <row r="14" spans="1:9" s="539" customFormat="1" ht="27" customHeight="1" thickBot="1">
      <c r="A14" s="575">
        <v>9</v>
      </c>
      <c r="B14" s="619" t="s">
        <v>600</v>
      </c>
      <c r="C14" s="620">
        <f aca="true" t="shared" si="1" ref="C14:H14">+C11+C12+C13</f>
        <v>6043</v>
      </c>
      <c r="D14" s="620">
        <f t="shared" si="1"/>
        <v>0</v>
      </c>
      <c r="E14" s="620">
        <f t="shared" si="1"/>
        <v>6043</v>
      </c>
      <c r="F14" s="620">
        <f t="shared" si="1"/>
        <v>10627</v>
      </c>
      <c r="G14" s="620">
        <f t="shared" si="1"/>
        <v>0</v>
      </c>
      <c r="H14" s="621">
        <f t="shared" si="1"/>
        <v>10627</v>
      </c>
      <c r="I14" s="613"/>
    </row>
    <row r="15" spans="1:9" s="539" customFormat="1" ht="28.5" customHeight="1">
      <c r="A15" s="585">
        <v>10</v>
      </c>
      <c r="B15" s="622" t="s">
        <v>601</v>
      </c>
      <c r="C15" s="587"/>
      <c r="D15" s="588"/>
      <c r="E15" s="589">
        <f>D15+C15</f>
        <v>0</v>
      </c>
      <c r="F15" s="590"/>
      <c r="G15" s="588"/>
      <c r="H15" s="591">
        <f>G15+F15</f>
        <v>0</v>
      </c>
      <c r="I15" s="613"/>
    </row>
    <row r="16" spans="1:9" s="539" customFormat="1" ht="28.5" customHeight="1" thickBot="1">
      <c r="A16" s="597">
        <v>11</v>
      </c>
      <c r="B16" s="623" t="s">
        <v>602</v>
      </c>
      <c r="C16" s="599"/>
      <c r="D16" s="600"/>
      <c r="E16" s="601"/>
      <c r="F16" s="602"/>
      <c r="G16" s="600"/>
      <c r="H16" s="603"/>
      <c r="I16" s="613"/>
    </row>
    <row r="17" spans="1:9" s="505" customFormat="1" ht="18" customHeight="1" thickBot="1">
      <c r="A17" s="552">
        <v>12</v>
      </c>
      <c r="B17" s="604" t="s">
        <v>603</v>
      </c>
      <c r="C17" s="479">
        <f aca="true" t="shared" si="2" ref="C17:H17">+C14+C15+C16</f>
        <v>6043</v>
      </c>
      <c r="D17" s="479">
        <f t="shared" si="2"/>
        <v>0</v>
      </c>
      <c r="E17" s="479">
        <f t="shared" si="2"/>
        <v>6043</v>
      </c>
      <c r="F17" s="479">
        <f t="shared" si="2"/>
        <v>10627</v>
      </c>
      <c r="G17" s="479">
        <f t="shared" si="2"/>
        <v>0</v>
      </c>
      <c r="H17" s="624">
        <f t="shared" si="2"/>
        <v>10627</v>
      </c>
      <c r="I17" s="607"/>
    </row>
    <row r="18" spans="1:9" s="539" customFormat="1" ht="33.75">
      <c r="A18" s="540">
        <v>13</v>
      </c>
      <c r="B18" s="625" t="s">
        <v>604</v>
      </c>
      <c r="C18" s="542"/>
      <c r="D18" s="609"/>
      <c r="E18" s="610">
        <f>D18+C18</f>
        <v>0</v>
      </c>
      <c r="F18" s="611"/>
      <c r="G18" s="609"/>
      <c r="H18" s="612">
        <f>G18+F18</f>
        <v>0</v>
      </c>
      <c r="I18" s="613"/>
    </row>
    <row r="19" spans="1:8" s="539" customFormat="1" ht="18" customHeight="1">
      <c r="A19" s="544">
        <v>14</v>
      </c>
      <c r="B19" s="592" t="s">
        <v>605</v>
      </c>
      <c r="C19" s="546">
        <v>6043</v>
      </c>
      <c r="D19" s="593"/>
      <c r="E19" s="594">
        <f>D19+C19</f>
        <v>6043</v>
      </c>
      <c r="F19" s="595">
        <v>10627</v>
      </c>
      <c r="G19" s="593"/>
      <c r="H19" s="596">
        <f>G19+F19</f>
        <v>10627</v>
      </c>
    </row>
    <row r="20" spans="1:8" s="539" customFormat="1" ht="18" customHeight="1" thickBot="1">
      <c r="A20" s="626">
        <v>15</v>
      </c>
      <c r="B20" s="627" t="s">
        <v>606</v>
      </c>
      <c r="C20" s="628"/>
      <c r="D20" s="629"/>
      <c r="E20" s="630">
        <f>D20+C20</f>
        <v>0</v>
      </c>
      <c r="F20" s="631"/>
      <c r="G20" s="629"/>
      <c r="H20" s="632">
        <f>G20+F20</f>
        <v>0</v>
      </c>
    </row>
    <row r="25" ht="12.75">
      <c r="B25" s="474"/>
    </row>
    <row r="26" ht="12.75" customHeight="1">
      <c r="B26" s="474"/>
    </row>
    <row r="27" ht="12.75">
      <c r="B27" s="474"/>
    </row>
    <row r="28" ht="12.75">
      <c r="B28" s="474"/>
    </row>
    <row r="29" ht="12.75">
      <c r="B29" s="474"/>
    </row>
  </sheetData>
  <sheetProtection sheet="1" objects="1" scenarios="1"/>
  <mergeCells count="4">
    <mergeCell ref="A1:H1"/>
    <mergeCell ref="A2:H2"/>
    <mergeCell ref="A3:H3"/>
    <mergeCell ref="A4:H4"/>
  </mergeCells>
  <printOptions horizontalCentered="1"/>
  <pageMargins left="0.7874015748031497" right="0.8807291666666667" top="0.984251968503937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7.3. melléklet a ……/2013. (……)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9.00390625" defaultRowHeight="12.75"/>
  <cols>
    <col min="1" max="1" width="5.625" style="474" customWidth="1"/>
    <col min="2" max="2" width="62.375" style="532" customWidth="1"/>
    <col min="3" max="3" width="16.375" style="474" customWidth="1"/>
    <col min="4" max="4" width="12.875" style="474" customWidth="1"/>
    <col min="5" max="5" width="16.00390625" style="474" customWidth="1"/>
    <col min="6" max="6" width="14.875" style="474" customWidth="1"/>
    <col min="7" max="7" width="12.875" style="474" customWidth="1"/>
    <col min="8" max="8" width="16.00390625" style="474" customWidth="1"/>
    <col min="9" max="16384" width="9.375" style="474" customWidth="1"/>
  </cols>
  <sheetData>
    <row r="1" spans="1:8" s="633" customFormat="1" ht="37.5" customHeight="1">
      <c r="A1" s="1123" t="s">
        <v>607</v>
      </c>
      <c r="B1" s="1123"/>
      <c r="C1" s="1123"/>
      <c r="D1" s="1123"/>
      <c r="E1" s="1123"/>
      <c r="F1" s="1123"/>
      <c r="G1" s="1123"/>
      <c r="H1" s="1123"/>
    </row>
    <row r="2" spans="1:8" s="633" customFormat="1" ht="20.25" customHeight="1">
      <c r="A2" s="1106" t="s">
        <v>608</v>
      </c>
      <c r="B2" s="1106"/>
      <c r="C2" s="1106"/>
      <c r="D2" s="1106"/>
      <c r="E2" s="1106"/>
      <c r="F2" s="1106"/>
      <c r="G2" s="1106"/>
      <c r="H2" s="1106"/>
    </row>
    <row r="3" spans="1:8" s="633" customFormat="1" ht="18.75" customHeight="1">
      <c r="A3" s="1124" t="s">
        <v>631</v>
      </c>
      <c r="B3" s="1124"/>
      <c r="C3" s="1124"/>
      <c r="D3" s="1124"/>
      <c r="E3" s="1124"/>
      <c r="F3" s="1124"/>
      <c r="G3" s="1124"/>
      <c r="H3" s="1124"/>
    </row>
    <row r="4" spans="1:8" s="532" customFormat="1" ht="13.5" customHeight="1" thickBot="1">
      <c r="A4" s="1122" t="s">
        <v>40</v>
      </c>
      <c r="B4" s="1122"/>
      <c r="C4" s="1122"/>
      <c r="D4" s="1122"/>
      <c r="E4" s="1122"/>
      <c r="F4" s="1122"/>
      <c r="G4" s="1122"/>
      <c r="H4" s="1122"/>
    </row>
    <row r="5" spans="1:8" ht="49.5" customHeight="1" thickBot="1">
      <c r="A5" s="581" t="s">
        <v>1</v>
      </c>
      <c r="B5" s="634" t="s">
        <v>57</v>
      </c>
      <c r="C5" s="635" t="s">
        <v>518</v>
      </c>
      <c r="D5" s="583" t="s">
        <v>519</v>
      </c>
      <c r="E5" s="584" t="s">
        <v>520</v>
      </c>
      <c r="F5" s="636" t="s">
        <v>521</v>
      </c>
      <c r="G5" s="583" t="s">
        <v>519</v>
      </c>
      <c r="H5" s="584" t="s">
        <v>522</v>
      </c>
    </row>
    <row r="6" spans="1:8" s="539" customFormat="1" ht="24" customHeight="1">
      <c r="A6" s="637">
        <v>1</v>
      </c>
      <c r="B6" s="638" t="s">
        <v>609</v>
      </c>
      <c r="C6" s="639"/>
      <c r="D6" s="485"/>
      <c r="E6" s="640">
        <f>C6+D6</f>
        <v>0</v>
      </c>
      <c r="F6" s="639"/>
      <c r="G6" s="507"/>
      <c r="H6" s="641">
        <f>F6+G6</f>
        <v>0</v>
      </c>
    </row>
    <row r="7" spans="1:8" s="539" customFormat="1" ht="24" customHeight="1">
      <c r="A7" s="642">
        <v>2</v>
      </c>
      <c r="B7" s="643" t="s">
        <v>610</v>
      </c>
      <c r="C7" s="644"/>
      <c r="D7" s="497"/>
      <c r="E7" s="645">
        <f aca="true" t="shared" si="0" ref="E7:E19">C7+D7</f>
        <v>0</v>
      </c>
      <c r="F7" s="644"/>
      <c r="G7" s="497"/>
      <c r="H7" s="646">
        <f aca="true" t="shared" si="1" ref="H7:H19">F7+G7</f>
        <v>0</v>
      </c>
    </row>
    <row r="8" spans="1:8" s="505" customFormat="1" ht="24" customHeight="1" thickBot="1">
      <c r="A8" s="647">
        <v>3</v>
      </c>
      <c r="B8" s="648" t="s">
        <v>611</v>
      </c>
      <c r="C8" s="649"/>
      <c r="D8" s="520"/>
      <c r="E8" s="650">
        <f t="shared" si="0"/>
        <v>0</v>
      </c>
      <c r="F8" s="649"/>
      <c r="G8" s="520"/>
      <c r="H8" s="651">
        <f t="shared" si="1"/>
        <v>0</v>
      </c>
    </row>
    <row r="9" spans="1:8" s="539" customFormat="1" ht="24" customHeight="1" thickBot="1">
      <c r="A9" s="652" t="s">
        <v>612</v>
      </c>
      <c r="B9" s="653" t="s">
        <v>613</v>
      </c>
      <c r="C9" s="654">
        <f aca="true" t="shared" si="2" ref="C9:H9">+C6+C7+C8</f>
        <v>0</v>
      </c>
      <c r="D9" s="655">
        <f t="shared" si="2"/>
        <v>0</v>
      </c>
      <c r="E9" s="656">
        <f t="shared" si="2"/>
        <v>0</v>
      </c>
      <c r="F9" s="654">
        <f t="shared" si="2"/>
        <v>0</v>
      </c>
      <c r="G9" s="655">
        <f t="shared" si="2"/>
        <v>0</v>
      </c>
      <c r="H9" s="657">
        <f t="shared" si="2"/>
        <v>0</v>
      </c>
    </row>
    <row r="10" spans="1:8" s="539" customFormat="1" ht="24" customHeight="1">
      <c r="A10" s="658">
        <v>4</v>
      </c>
      <c r="B10" s="659" t="s">
        <v>614</v>
      </c>
      <c r="C10" s="660"/>
      <c r="D10" s="557"/>
      <c r="E10" s="661">
        <f t="shared" si="0"/>
        <v>0</v>
      </c>
      <c r="F10" s="660"/>
      <c r="G10" s="557"/>
      <c r="H10" s="662">
        <f t="shared" si="1"/>
        <v>0</v>
      </c>
    </row>
    <row r="11" spans="1:8" s="539" customFormat="1" ht="24" customHeight="1">
      <c r="A11" s="642">
        <v>5</v>
      </c>
      <c r="B11" s="643" t="s">
        <v>615</v>
      </c>
      <c r="C11" s="644"/>
      <c r="D11" s="497"/>
      <c r="E11" s="645">
        <f t="shared" si="0"/>
        <v>0</v>
      </c>
      <c r="F11" s="644"/>
      <c r="G11" s="497"/>
      <c r="H11" s="646">
        <f t="shared" si="1"/>
        <v>0</v>
      </c>
    </row>
    <row r="12" spans="1:8" s="505" customFormat="1" ht="24" customHeight="1" thickBot="1">
      <c r="A12" s="647">
        <v>6</v>
      </c>
      <c r="B12" s="663" t="s">
        <v>616</v>
      </c>
      <c r="C12" s="649"/>
      <c r="D12" s="520"/>
      <c r="E12" s="650">
        <f t="shared" si="0"/>
        <v>0</v>
      </c>
      <c r="F12" s="649"/>
      <c r="G12" s="520"/>
      <c r="H12" s="651">
        <f t="shared" si="1"/>
        <v>0</v>
      </c>
    </row>
    <row r="13" spans="1:8" s="665" customFormat="1" ht="21" customHeight="1" thickBot="1">
      <c r="A13" s="652" t="s">
        <v>617</v>
      </c>
      <c r="B13" s="664" t="s">
        <v>618</v>
      </c>
      <c r="C13" s="654">
        <f aca="true" t="shared" si="3" ref="C13:H13">+C10+C11+C12</f>
        <v>0</v>
      </c>
      <c r="D13" s="655">
        <f t="shared" si="3"/>
        <v>0</v>
      </c>
      <c r="E13" s="656">
        <f t="shared" si="3"/>
        <v>0</v>
      </c>
      <c r="F13" s="654">
        <f t="shared" si="3"/>
        <v>0</v>
      </c>
      <c r="G13" s="655">
        <f t="shared" si="3"/>
        <v>0</v>
      </c>
      <c r="H13" s="657">
        <f t="shared" si="3"/>
        <v>0</v>
      </c>
    </row>
    <row r="14" spans="1:8" s="505" customFormat="1" ht="22.5" customHeight="1" thickBot="1">
      <c r="A14" s="652" t="s">
        <v>619</v>
      </c>
      <c r="B14" s="664" t="s">
        <v>620</v>
      </c>
      <c r="C14" s="654">
        <f aca="true" t="shared" si="4" ref="C14:H14">+C9-C13</f>
        <v>0</v>
      </c>
      <c r="D14" s="655">
        <f t="shared" si="4"/>
        <v>0</v>
      </c>
      <c r="E14" s="656">
        <f t="shared" si="4"/>
        <v>0</v>
      </c>
      <c r="F14" s="654">
        <f t="shared" si="4"/>
        <v>0</v>
      </c>
      <c r="G14" s="655">
        <f t="shared" si="4"/>
        <v>0</v>
      </c>
      <c r="H14" s="657">
        <f t="shared" si="4"/>
        <v>0</v>
      </c>
    </row>
    <row r="15" spans="1:8" ht="18.75" customHeight="1">
      <c r="A15" s="658">
        <v>7</v>
      </c>
      <c r="B15" s="666" t="s">
        <v>621</v>
      </c>
      <c r="C15" s="667"/>
      <c r="D15" s="668"/>
      <c r="E15" s="661">
        <f t="shared" si="0"/>
        <v>0</v>
      </c>
      <c r="F15" s="667"/>
      <c r="G15" s="668"/>
      <c r="H15" s="662">
        <f t="shared" si="1"/>
        <v>0</v>
      </c>
    </row>
    <row r="16" spans="1:8" ht="28.5" customHeight="1">
      <c r="A16" s="642">
        <v>8</v>
      </c>
      <c r="B16" s="669" t="s">
        <v>622</v>
      </c>
      <c r="C16" s="670"/>
      <c r="D16" s="671"/>
      <c r="E16" s="645">
        <f t="shared" si="0"/>
        <v>0</v>
      </c>
      <c r="F16" s="670"/>
      <c r="G16" s="671"/>
      <c r="H16" s="646">
        <f t="shared" si="1"/>
        <v>0</v>
      </c>
    </row>
    <row r="17" spans="1:8" ht="28.5" customHeight="1" thickBot="1">
      <c r="A17" s="647">
        <v>9</v>
      </c>
      <c r="B17" s="672" t="s">
        <v>623</v>
      </c>
      <c r="C17" s="673"/>
      <c r="D17" s="674"/>
      <c r="E17" s="650">
        <f t="shared" si="0"/>
        <v>0</v>
      </c>
      <c r="F17" s="673"/>
      <c r="G17" s="674"/>
      <c r="H17" s="651">
        <f t="shared" si="1"/>
        <v>0</v>
      </c>
    </row>
    <row r="18" spans="1:8" ht="23.25" customHeight="1" thickBot="1">
      <c r="A18" s="652" t="s">
        <v>624</v>
      </c>
      <c r="B18" s="675" t="s">
        <v>625</v>
      </c>
      <c r="C18" s="676">
        <f aca="true" t="shared" si="5" ref="C18:H18">+C14-C15-C16+C17</f>
        <v>0</v>
      </c>
      <c r="D18" s="677">
        <f t="shared" si="5"/>
        <v>0</v>
      </c>
      <c r="E18" s="678">
        <f t="shared" si="5"/>
        <v>0</v>
      </c>
      <c r="F18" s="676">
        <f t="shared" si="5"/>
        <v>0</v>
      </c>
      <c r="G18" s="677">
        <f t="shared" si="5"/>
        <v>0</v>
      </c>
      <c r="H18" s="679">
        <f t="shared" si="5"/>
        <v>0</v>
      </c>
    </row>
    <row r="19" spans="1:8" ht="17.25" customHeight="1" thickBot="1">
      <c r="A19" s="652" t="s">
        <v>626</v>
      </c>
      <c r="B19" s="675" t="s">
        <v>627</v>
      </c>
      <c r="C19" s="680"/>
      <c r="D19" s="681"/>
      <c r="E19" s="682">
        <f t="shared" si="0"/>
        <v>0</v>
      </c>
      <c r="F19" s="680"/>
      <c r="G19" s="681"/>
      <c r="H19" s="683">
        <f t="shared" si="1"/>
        <v>0</v>
      </c>
    </row>
    <row r="20" spans="1:8" ht="17.25" customHeight="1" thickBot="1">
      <c r="A20" s="652" t="s">
        <v>628</v>
      </c>
      <c r="B20" s="675" t="s">
        <v>629</v>
      </c>
      <c r="C20" s="684">
        <f aca="true" t="shared" si="6" ref="C20:H20">+C14-C16-C17-C19</f>
        <v>0</v>
      </c>
      <c r="D20" s="685">
        <f t="shared" si="6"/>
        <v>0</v>
      </c>
      <c r="E20" s="686">
        <f t="shared" si="6"/>
        <v>0</v>
      </c>
      <c r="F20" s="684">
        <f t="shared" si="6"/>
        <v>0</v>
      </c>
      <c r="G20" s="685">
        <f t="shared" si="6"/>
        <v>0</v>
      </c>
      <c r="H20" s="687">
        <f t="shared" si="6"/>
        <v>0</v>
      </c>
    </row>
    <row r="21" ht="12.75" customHeight="1">
      <c r="B21" s="474"/>
    </row>
    <row r="22" ht="12.75">
      <c r="B22" s="474"/>
    </row>
    <row r="23" ht="12.75">
      <c r="B23" s="474"/>
    </row>
  </sheetData>
  <sheetProtection sheet="1"/>
  <mergeCells count="4">
    <mergeCell ref="A1:H1"/>
    <mergeCell ref="A2:H2"/>
    <mergeCell ref="A3:H3"/>
    <mergeCell ref="A4:H4"/>
  </mergeCells>
  <printOptions horizontalCentered="1"/>
  <pageMargins left="0.5905511811023623" right="0.5905511811023623" top="0.7874015748031497" bottom="0.7874015748031497" header="0.7874015748031497" footer="0.7874015748031497"/>
  <pageSetup horizontalDpi="300" verticalDpi="300" orientation="landscape" paperSize="9" scale="95" r:id="rId1"/>
  <headerFooter alignWithMargins="0">
    <oddHeader>&amp;R&amp;"Times New Roman CE,Félkövér dőlt"&amp;11 11.4. melléklet a ……/2013. (……) önkormányzati rendelethez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G36"/>
  <sheetViews>
    <sheetView view="pageLayout" workbookViewId="0" topLeftCell="A1">
      <selection activeCell="G6" sqref="G6"/>
    </sheetView>
  </sheetViews>
  <sheetFormatPr defaultColWidth="9.00390625" defaultRowHeight="12.75"/>
  <cols>
    <col min="1" max="1" width="7.00390625" style="688" customWidth="1"/>
    <col min="2" max="2" width="32.625" style="239" customWidth="1"/>
    <col min="3" max="7" width="11.875" style="239" customWidth="1"/>
    <col min="8" max="16384" width="9.375" style="239" customWidth="1"/>
  </cols>
  <sheetData>
    <row r="1" ht="14.25" thickBot="1">
      <c r="G1" s="934" t="s">
        <v>56</v>
      </c>
    </row>
    <row r="2" spans="1:7" ht="17.25" customHeight="1" thickBot="1">
      <c r="A2" s="1125" t="s">
        <v>1</v>
      </c>
      <c r="B2" s="1098" t="s">
        <v>632</v>
      </c>
      <c r="C2" s="1098" t="s">
        <v>633</v>
      </c>
      <c r="D2" s="1098" t="s">
        <v>634</v>
      </c>
      <c r="E2" s="1127" t="s">
        <v>635</v>
      </c>
      <c r="F2" s="1127"/>
      <c r="G2" s="1128"/>
    </row>
    <row r="3" spans="1:7" s="689" customFormat="1" ht="57.75" customHeight="1" thickBot="1">
      <c r="A3" s="1126"/>
      <c r="B3" s="1099"/>
      <c r="C3" s="1099"/>
      <c r="D3" s="1099"/>
      <c r="E3" s="180" t="s">
        <v>36</v>
      </c>
      <c r="F3" s="180" t="s">
        <v>636</v>
      </c>
      <c r="G3" s="181" t="s">
        <v>637</v>
      </c>
    </row>
    <row r="4" spans="1:7" s="690" customFormat="1" ht="15" customHeight="1" thickBot="1">
      <c r="A4" s="182">
        <v>1</v>
      </c>
      <c r="B4" s="183">
        <v>2</v>
      </c>
      <c r="C4" s="183">
        <v>3</v>
      </c>
      <c r="D4" s="183">
        <v>4</v>
      </c>
      <c r="E4" s="183" t="s">
        <v>638</v>
      </c>
      <c r="F4" s="183">
        <v>6</v>
      </c>
      <c r="G4" s="184">
        <v>7</v>
      </c>
    </row>
    <row r="5" spans="1:7" ht="15" customHeight="1">
      <c r="A5" s="935" t="s">
        <v>3</v>
      </c>
      <c r="B5" s="691" t="s">
        <v>1330</v>
      </c>
      <c r="C5" s="43">
        <v>10627</v>
      </c>
      <c r="D5" s="43"/>
      <c r="E5" s="692">
        <f>C5+D5</f>
        <v>10627</v>
      </c>
      <c r="F5" s="43">
        <v>9747</v>
      </c>
      <c r="G5" s="42">
        <v>880</v>
      </c>
    </row>
    <row r="6" spans="1:7" ht="15" customHeight="1">
      <c r="A6" s="936" t="s">
        <v>4</v>
      </c>
      <c r="B6" s="693"/>
      <c r="C6" s="44"/>
      <c r="D6" s="44"/>
      <c r="E6" s="692">
        <f aca="true" t="shared" si="0" ref="E6:E35">C6+D6</f>
        <v>0</v>
      </c>
      <c r="F6" s="44"/>
      <c r="G6" s="38"/>
    </row>
    <row r="7" spans="1:7" ht="15" customHeight="1">
      <c r="A7" s="936" t="s">
        <v>5</v>
      </c>
      <c r="B7" s="693"/>
      <c r="C7" s="44"/>
      <c r="D7" s="44"/>
      <c r="E7" s="692">
        <f t="shared" si="0"/>
        <v>0</v>
      </c>
      <c r="F7" s="44"/>
      <c r="G7" s="38"/>
    </row>
    <row r="8" spans="1:7" ht="15" customHeight="1">
      <c r="A8" s="936" t="s">
        <v>6</v>
      </c>
      <c r="B8" s="693"/>
      <c r="C8" s="44"/>
      <c r="D8" s="44"/>
      <c r="E8" s="692">
        <f t="shared" si="0"/>
        <v>0</v>
      </c>
      <c r="F8" s="44"/>
      <c r="G8" s="38"/>
    </row>
    <row r="9" spans="1:7" ht="15" customHeight="1">
      <c r="A9" s="936" t="s">
        <v>7</v>
      </c>
      <c r="B9" s="693"/>
      <c r="C9" s="44"/>
      <c r="D9" s="44"/>
      <c r="E9" s="692">
        <f t="shared" si="0"/>
        <v>0</v>
      </c>
      <c r="F9" s="44"/>
      <c r="G9" s="38"/>
    </row>
    <row r="10" spans="1:7" ht="15" customHeight="1">
      <c r="A10" s="936" t="s">
        <v>8</v>
      </c>
      <c r="B10" s="693"/>
      <c r="C10" s="44"/>
      <c r="D10" s="44"/>
      <c r="E10" s="692">
        <f t="shared" si="0"/>
        <v>0</v>
      </c>
      <c r="F10" s="44"/>
      <c r="G10" s="38"/>
    </row>
    <row r="11" spans="1:7" ht="15" customHeight="1">
      <c r="A11" s="936" t="s">
        <v>9</v>
      </c>
      <c r="B11" s="693"/>
      <c r="C11" s="44"/>
      <c r="D11" s="44"/>
      <c r="E11" s="692">
        <f t="shared" si="0"/>
        <v>0</v>
      </c>
      <c r="F11" s="44"/>
      <c r="G11" s="38"/>
    </row>
    <row r="12" spans="1:7" ht="15" customHeight="1">
      <c r="A12" s="936" t="s">
        <v>10</v>
      </c>
      <c r="B12" s="693"/>
      <c r="C12" s="44"/>
      <c r="D12" s="44"/>
      <c r="E12" s="692">
        <f t="shared" si="0"/>
        <v>0</v>
      </c>
      <c r="F12" s="44"/>
      <c r="G12" s="38"/>
    </row>
    <row r="13" spans="1:7" ht="15" customHeight="1">
      <c r="A13" s="936" t="s">
        <v>11</v>
      </c>
      <c r="B13" s="693"/>
      <c r="C13" s="44"/>
      <c r="D13" s="44"/>
      <c r="E13" s="692">
        <f t="shared" si="0"/>
        <v>0</v>
      </c>
      <c r="F13" s="44"/>
      <c r="G13" s="38"/>
    </row>
    <row r="14" spans="1:7" ht="15" customHeight="1">
      <c r="A14" s="936" t="s">
        <v>12</v>
      </c>
      <c r="B14" s="693"/>
      <c r="C14" s="44"/>
      <c r="D14" s="44"/>
      <c r="E14" s="692">
        <f t="shared" si="0"/>
        <v>0</v>
      </c>
      <c r="F14" s="44"/>
      <c r="G14" s="38"/>
    </row>
    <row r="15" spans="1:7" ht="15" customHeight="1">
      <c r="A15" s="936" t="s">
        <v>13</v>
      </c>
      <c r="B15" s="693"/>
      <c r="C15" s="44"/>
      <c r="D15" s="44"/>
      <c r="E15" s="692">
        <f t="shared" si="0"/>
        <v>0</v>
      </c>
      <c r="F15" s="44"/>
      <c r="G15" s="38"/>
    </row>
    <row r="16" spans="1:7" ht="15" customHeight="1">
      <c r="A16" s="936" t="s">
        <v>14</v>
      </c>
      <c r="B16" s="693"/>
      <c r="C16" s="44"/>
      <c r="D16" s="44"/>
      <c r="E16" s="692">
        <f t="shared" si="0"/>
        <v>0</v>
      </c>
      <c r="F16" s="44"/>
      <c r="G16" s="38"/>
    </row>
    <row r="17" spans="1:7" ht="15" customHeight="1">
      <c r="A17" s="936" t="s">
        <v>15</v>
      </c>
      <c r="B17" s="693"/>
      <c r="C17" s="44"/>
      <c r="D17" s="44"/>
      <c r="E17" s="692">
        <f t="shared" si="0"/>
        <v>0</v>
      </c>
      <c r="F17" s="44"/>
      <c r="G17" s="38"/>
    </row>
    <row r="18" spans="1:7" ht="15" customHeight="1">
      <c r="A18" s="936" t="s">
        <v>16</v>
      </c>
      <c r="B18" s="693"/>
      <c r="C18" s="44"/>
      <c r="D18" s="44"/>
      <c r="E18" s="692">
        <f t="shared" si="0"/>
        <v>0</v>
      </c>
      <c r="F18" s="44"/>
      <c r="G18" s="38"/>
    </row>
    <row r="19" spans="1:7" ht="15" customHeight="1">
      <c r="A19" s="936" t="s">
        <v>17</v>
      </c>
      <c r="B19" s="693"/>
      <c r="C19" s="44"/>
      <c r="D19" s="44"/>
      <c r="E19" s="692">
        <f t="shared" si="0"/>
        <v>0</v>
      </c>
      <c r="F19" s="44"/>
      <c r="G19" s="38"/>
    </row>
    <row r="20" spans="1:7" ht="15" customHeight="1">
      <c r="A20" s="936" t="s">
        <v>18</v>
      </c>
      <c r="B20" s="693"/>
      <c r="C20" s="44"/>
      <c r="D20" s="44"/>
      <c r="E20" s="692">
        <f t="shared" si="0"/>
        <v>0</v>
      </c>
      <c r="F20" s="44"/>
      <c r="G20" s="38"/>
    </row>
    <row r="21" spans="1:7" ht="15" customHeight="1">
      <c r="A21" s="936" t="s">
        <v>19</v>
      </c>
      <c r="B21" s="693"/>
      <c r="C21" s="44"/>
      <c r="D21" s="44"/>
      <c r="E21" s="692">
        <f t="shared" si="0"/>
        <v>0</v>
      </c>
      <c r="F21" s="44"/>
      <c r="G21" s="38"/>
    </row>
    <row r="22" spans="1:7" ht="15" customHeight="1">
      <c r="A22" s="936" t="s">
        <v>20</v>
      </c>
      <c r="B22" s="693"/>
      <c r="C22" s="44"/>
      <c r="D22" s="44"/>
      <c r="E22" s="692">
        <f t="shared" si="0"/>
        <v>0</v>
      </c>
      <c r="F22" s="44"/>
      <c r="G22" s="38"/>
    </row>
    <row r="23" spans="1:7" ht="15" customHeight="1">
      <c r="A23" s="936" t="s">
        <v>21</v>
      </c>
      <c r="B23" s="693"/>
      <c r="C23" s="44"/>
      <c r="D23" s="44"/>
      <c r="E23" s="692">
        <f t="shared" si="0"/>
        <v>0</v>
      </c>
      <c r="F23" s="44"/>
      <c r="G23" s="38"/>
    </row>
    <row r="24" spans="1:7" ht="15" customHeight="1">
      <c r="A24" s="936" t="s">
        <v>22</v>
      </c>
      <c r="B24" s="693"/>
      <c r="C24" s="44"/>
      <c r="D24" s="44"/>
      <c r="E24" s="692">
        <f t="shared" si="0"/>
        <v>0</v>
      </c>
      <c r="F24" s="44"/>
      <c r="G24" s="38"/>
    </row>
    <row r="25" spans="1:7" ht="15" customHeight="1">
      <c r="A25" s="936" t="s">
        <v>23</v>
      </c>
      <c r="B25" s="693"/>
      <c r="C25" s="44"/>
      <c r="D25" s="44"/>
      <c r="E25" s="692">
        <f t="shared" si="0"/>
        <v>0</v>
      </c>
      <c r="F25" s="44"/>
      <c r="G25" s="38"/>
    </row>
    <row r="26" spans="1:7" ht="15" customHeight="1">
      <c r="A26" s="936" t="s">
        <v>24</v>
      </c>
      <c r="B26" s="693"/>
      <c r="C26" s="44"/>
      <c r="D26" s="44"/>
      <c r="E26" s="692">
        <f t="shared" si="0"/>
        <v>0</v>
      </c>
      <c r="F26" s="44"/>
      <c r="G26" s="38"/>
    </row>
    <row r="27" spans="1:7" ht="15" customHeight="1">
      <c r="A27" s="936" t="s">
        <v>25</v>
      </c>
      <c r="B27" s="693"/>
      <c r="C27" s="44"/>
      <c r="D27" s="44"/>
      <c r="E27" s="692">
        <f t="shared" si="0"/>
        <v>0</v>
      </c>
      <c r="F27" s="44"/>
      <c r="G27" s="38"/>
    </row>
    <row r="28" spans="1:7" ht="15" customHeight="1">
      <c r="A28" s="936" t="s">
        <v>26</v>
      </c>
      <c r="B28" s="693"/>
      <c r="C28" s="44"/>
      <c r="D28" s="44"/>
      <c r="E28" s="692">
        <f t="shared" si="0"/>
        <v>0</v>
      </c>
      <c r="F28" s="44"/>
      <c r="G28" s="38"/>
    </row>
    <row r="29" spans="1:7" ht="15" customHeight="1">
      <c r="A29" s="936" t="s">
        <v>27</v>
      </c>
      <c r="B29" s="693"/>
      <c r="C29" s="44"/>
      <c r="D29" s="44"/>
      <c r="E29" s="692">
        <f t="shared" si="0"/>
        <v>0</v>
      </c>
      <c r="F29" s="44"/>
      <c r="G29" s="38"/>
    </row>
    <row r="30" spans="1:7" ht="15" customHeight="1">
      <c r="A30" s="936" t="s">
        <v>28</v>
      </c>
      <c r="B30" s="693"/>
      <c r="C30" s="44"/>
      <c r="D30" s="44"/>
      <c r="E30" s="692"/>
      <c r="F30" s="44"/>
      <c r="G30" s="38"/>
    </row>
    <row r="31" spans="1:7" ht="15" customHeight="1">
      <c r="A31" s="936" t="s">
        <v>29</v>
      </c>
      <c r="B31" s="693"/>
      <c r="C31" s="44"/>
      <c r="D31" s="44"/>
      <c r="E31" s="692">
        <f t="shared" si="0"/>
        <v>0</v>
      </c>
      <c r="F31" s="44"/>
      <c r="G31" s="38"/>
    </row>
    <row r="32" spans="1:7" ht="15" customHeight="1">
      <c r="A32" s="936" t="s">
        <v>30</v>
      </c>
      <c r="B32" s="693"/>
      <c r="C32" s="44"/>
      <c r="D32" s="44"/>
      <c r="E32" s="692">
        <f t="shared" si="0"/>
        <v>0</v>
      </c>
      <c r="F32" s="44"/>
      <c r="G32" s="38"/>
    </row>
    <row r="33" spans="1:7" ht="15" customHeight="1">
      <c r="A33" s="936" t="s">
        <v>31</v>
      </c>
      <c r="B33" s="693"/>
      <c r="C33" s="44"/>
      <c r="D33" s="44"/>
      <c r="E33" s="692">
        <f t="shared" si="0"/>
        <v>0</v>
      </c>
      <c r="F33" s="44"/>
      <c r="G33" s="38"/>
    </row>
    <row r="34" spans="1:7" ht="15" customHeight="1">
      <c r="A34" s="936" t="s">
        <v>128</v>
      </c>
      <c r="B34" s="693"/>
      <c r="C34" s="44"/>
      <c r="D34" s="44"/>
      <c r="E34" s="692">
        <f t="shared" si="0"/>
        <v>0</v>
      </c>
      <c r="F34" s="44"/>
      <c r="G34" s="38"/>
    </row>
    <row r="35" spans="1:7" ht="15" customHeight="1" thickBot="1">
      <c r="A35" s="936" t="s">
        <v>129</v>
      </c>
      <c r="B35" s="694"/>
      <c r="C35" s="45"/>
      <c r="D35" s="45"/>
      <c r="E35" s="692">
        <f t="shared" si="0"/>
        <v>0</v>
      </c>
      <c r="F35" s="45"/>
      <c r="G35" s="41"/>
    </row>
    <row r="36" spans="1:7" ht="15" customHeight="1" thickBot="1">
      <c r="A36" s="1129" t="s">
        <v>37</v>
      </c>
      <c r="B36" s="1130"/>
      <c r="C36" s="81">
        <f>SUM(C5:C35)</f>
        <v>10627</v>
      </c>
      <c r="D36" s="81">
        <f>SUM(D5:D35)</f>
        <v>0</v>
      </c>
      <c r="E36" s="81">
        <f>SUM(E5:E35)</f>
        <v>10627</v>
      </c>
      <c r="F36" s="81">
        <f>SUM(F5:F35)</f>
        <v>9747</v>
      </c>
      <c r="G36" s="82">
        <f>SUM(G5:G35)</f>
        <v>880</v>
      </c>
    </row>
  </sheetData>
  <sheetProtection sheet="1" objects="1" scenarios="1"/>
  <mergeCells count="6">
    <mergeCell ref="A2:A3"/>
    <mergeCell ref="B2:B3"/>
    <mergeCell ref="C2:C3"/>
    <mergeCell ref="D2:D3"/>
    <mergeCell ref="E2:G2"/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8. melléklet a ……/2013. (……) önkormányzati rendelethez&amp;"Times New Roman CE,Dőlt"
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L155"/>
  <sheetViews>
    <sheetView view="pageLayout" zoomScaleNormal="120" zoomScaleSheetLayoutView="115" workbookViewId="0" topLeftCell="A1">
      <selection activeCell="F110" sqref="F110"/>
    </sheetView>
  </sheetViews>
  <sheetFormatPr defaultColWidth="9.00390625" defaultRowHeight="12.75"/>
  <cols>
    <col min="1" max="1" width="7.50390625" style="53" customWidth="1"/>
    <col min="2" max="2" width="59.375" style="53" customWidth="1"/>
    <col min="3" max="5" width="16.625" style="53" customWidth="1"/>
    <col min="6" max="6" width="14.50390625" style="53" customWidth="1"/>
    <col min="7" max="7" width="9.00390625" style="53" customWidth="1"/>
    <col min="8" max="16384" width="9.375" style="53" customWidth="1"/>
  </cols>
  <sheetData>
    <row r="1" spans="1:6" ht="15.75" customHeight="1">
      <c r="A1" s="52" t="s">
        <v>0</v>
      </c>
      <c r="B1" s="52"/>
      <c r="C1" s="52"/>
      <c r="D1" s="52"/>
      <c r="E1" s="52"/>
      <c r="F1" s="52"/>
    </row>
    <row r="2" spans="1:6" ht="15.75" customHeight="1" thickBot="1">
      <c r="A2" s="1044" t="s">
        <v>161</v>
      </c>
      <c r="B2" s="1044"/>
      <c r="C2" s="130"/>
      <c r="D2" s="130"/>
      <c r="E2" s="130"/>
      <c r="F2" s="129"/>
    </row>
    <row r="3" spans="1:6" ht="22.5" customHeight="1" thickBot="1">
      <c r="A3" s="1049" t="s">
        <v>66</v>
      </c>
      <c r="B3" s="1051" t="s">
        <v>2</v>
      </c>
      <c r="C3" s="1131" t="s">
        <v>409</v>
      </c>
      <c r="D3" s="1053" t="s">
        <v>410</v>
      </c>
      <c r="E3" s="1053"/>
      <c r="F3" s="1054"/>
    </row>
    <row r="4" spans="1:6" ht="30.75" customHeight="1" thickBot="1">
      <c r="A4" s="1050"/>
      <c r="B4" s="1052"/>
      <c r="C4" s="1132"/>
      <c r="D4" s="312" t="s">
        <v>411</v>
      </c>
      <c r="E4" s="312" t="s">
        <v>412</v>
      </c>
      <c r="F4" s="166" t="s">
        <v>413</v>
      </c>
    </row>
    <row r="5" spans="1:6" s="54" customFormat="1" ht="12" customHeight="1" thickBot="1">
      <c r="A5" s="47">
        <v>1</v>
      </c>
      <c r="B5" s="48">
        <v>2</v>
      </c>
      <c r="C5" s="269">
        <v>3</v>
      </c>
      <c r="D5" s="313">
        <v>4</v>
      </c>
      <c r="E5" s="313">
        <v>5</v>
      </c>
      <c r="F5" s="167">
        <v>6</v>
      </c>
    </row>
    <row r="6" spans="1:6" s="2" customFormat="1" ht="12" customHeight="1" thickBot="1">
      <c r="A6" s="36" t="s">
        <v>3</v>
      </c>
      <c r="B6" s="294" t="s">
        <v>193</v>
      </c>
      <c r="C6" s="270">
        <f>+C7+C14+C23</f>
        <v>10538</v>
      </c>
      <c r="D6" s="55">
        <f>+D7+D14+D23</f>
        <v>9498</v>
      </c>
      <c r="E6" s="314">
        <f>+E7+E14+E23</f>
        <v>9498</v>
      </c>
      <c r="F6" s="270">
        <f>+F7+F14+F23</f>
        <v>9801</v>
      </c>
    </row>
    <row r="7" spans="1:6" s="2" customFormat="1" ht="12" customHeight="1" thickBot="1">
      <c r="A7" s="33" t="s">
        <v>4</v>
      </c>
      <c r="B7" s="295" t="s">
        <v>194</v>
      </c>
      <c r="C7" s="271">
        <f>SUM(C8:C13)</f>
        <v>10130</v>
      </c>
      <c r="D7" s="35">
        <f>SUM(D8:D13)</f>
        <v>9199</v>
      </c>
      <c r="E7" s="35">
        <f>SUM(E8:E13)</f>
        <v>9199</v>
      </c>
      <c r="F7" s="35">
        <f>SUM(F8:F13)</f>
        <v>9476</v>
      </c>
    </row>
    <row r="8" spans="1:6" s="2" customFormat="1" ht="12" customHeight="1">
      <c r="A8" s="19" t="s">
        <v>100</v>
      </c>
      <c r="B8" s="296" t="s">
        <v>44</v>
      </c>
      <c r="C8" s="272">
        <v>1810</v>
      </c>
      <c r="D8" s="27">
        <v>1610</v>
      </c>
      <c r="E8" s="27">
        <v>1610</v>
      </c>
      <c r="F8" s="27">
        <v>1797</v>
      </c>
    </row>
    <row r="9" spans="1:6" s="2" customFormat="1" ht="12" customHeight="1">
      <c r="A9" s="19" t="s">
        <v>101</v>
      </c>
      <c r="B9" s="296" t="s">
        <v>69</v>
      </c>
      <c r="C9" s="272"/>
      <c r="D9" s="27"/>
      <c r="E9" s="27"/>
      <c r="F9" s="27"/>
    </row>
    <row r="10" spans="1:6" s="2" customFormat="1" ht="12" customHeight="1">
      <c r="A10" s="19" t="s">
        <v>102</v>
      </c>
      <c r="B10" s="296" t="s">
        <v>45</v>
      </c>
      <c r="C10" s="272">
        <v>8122</v>
      </c>
      <c r="D10" s="27">
        <v>7409</v>
      </c>
      <c r="E10" s="27">
        <v>7409</v>
      </c>
      <c r="F10" s="27">
        <v>7552</v>
      </c>
    </row>
    <row r="11" spans="1:6" s="2" customFormat="1" ht="12" customHeight="1">
      <c r="A11" s="19" t="s">
        <v>103</v>
      </c>
      <c r="B11" s="296" t="s">
        <v>195</v>
      </c>
      <c r="C11" s="272">
        <v>198</v>
      </c>
      <c r="D11" s="27">
        <v>180</v>
      </c>
      <c r="E11" s="27">
        <v>180</v>
      </c>
      <c r="F11" s="27">
        <v>33</v>
      </c>
    </row>
    <row r="12" spans="1:6" s="2" customFormat="1" ht="12" customHeight="1">
      <c r="A12" s="19" t="s">
        <v>104</v>
      </c>
      <c r="B12" s="296" t="s">
        <v>196</v>
      </c>
      <c r="C12" s="272"/>
      <c r="D12" s="27"/>
      <c r="E12" s="27"/>
      <c r="F12" s="27">
        <v>94</v>
      </c>
    </row>
    <row r="13" spans="1:6" s="2" customFormat="1" ht="12" customHeight="1" thickBot="1">
      <c r="A13" s="19" t="s">
        <v>112</v>
      </c>
      <c r="B13" s="296" t="s">
        <v>197</v>
      </c>
      <c r="C13" s="272"/>
      <c r="D13" s="27"/>
      <c r="E13" s="27"/>
      <c r="F13" s="27"/>
    </row>
    <row r="14" spans="1:6" s="2" customFormat="1" ht="12" customHeight="1" thickBot="1">
      <c r="A14" s="33" t="s">
        <v>5</v>
      </c>
      <c r="B14" s="295" t="s">
        <v>198</v>
      </c>
      <c r="C14" s="273">
        <v>402</v>
      </c>
      <c r="D14" s="56">
        <f>SUM(D15:D22)</f>
        <v>295</v>
      </c>
      <c r="E14" s="56">
        <f>SUM(E15:E22)</f>
        <v>295</v>
      </c>
      <c r="F14" s="56">
        <f>SUM(F15:F22)</f>
        <v>318</v>
      </c>
    </row>
    <row r="15" spans="1:6" s="2" customFormat="1" ht="12" customHeight="1">
      <c r="A15" s="23" t="s">
        <v>72</v>
      </c>
      <c r="B15" s="297" t="s">
        <v>203</v>
      </c>
      <c r="C15" s="274"/>
      <c r="D15" s="31"/>
      <c r="E15" s="31"/>
      <c r="F15" s="31"/>
    </row>
    <row r="16" spans="1:6" s="2" customFormat="1" ht="12" customHeight="1">
      <c r="A16" s="19" t="s">
        <v>73</v>
      </c>
      <c r="B16" s="296" t="s">
        <v>204</v>
      </c>
      <c r="C16" s="272"/>
      <c r="D16" s="27">
        <v>70</v>
      </c>
      <c r="E16" s="27">
        <v>70</v>
      </c>
      <c r="F16" s="27">
        <v>11</v>
      </c>
    </row>
    <row r="17" spans="1:6" s="2" customFormat="1" ht="12" customHeight="1">
      <c r="A17" s="19" t="s">
        <v>74</v>
      </c>
      <c r="B17" s="296" t="s">
        <v>205</v>
      </c>
      <c r="C17" s="272"/>
      <c r="D17" s="27">
        <v>1</v>
      </c>
      <c r="E17" s="27"/>
      <c r="F17" s="27">
        <v>86</v>
      </c>
    </row>
    <row r="18" spans="1:6" s="2" customFormat="1" ht="12" customHeight="1">
      <c r="A18" s="19" t="s">
        <v>75</v>
      </c>
      <c r="B18" s="296" t="s">
        <v>206</v>
      </c>
      <c r="C18" s="272"/>
      <c r="D18" s="27"/>
      <c r="E18" s="27"/>
      <c r="F18" s="27"/>
    </row>
    <row r="19" spans="1:6" s="2" customFormat="1" ht="12" customHeight="1">
      <c r="A19" s="18" t="s">
        <v>199</v>
      </c>
      <c r="B19" s="298" t="s">
        <v>207</v>
      </c>
      <c r="C19" s="275"/>
      <c r="D19" s="26"/>
      <c r="E19" s="26"/>
      <c r="F19" s="26"/>
    </row>
    <row r="20" spans="1:6" s="2" customFormat="1" ht="12" customHeight="1">
      <c r="A20" s="19" t="s">
        <v>200</v>
      </c>
      <c r="B20" s="296" t="s">
        <v>208</v>
      </c>
      <c r="C20" s="272"/>
      <c r="D20" s="27"/>
      <c r="E20" s="27"/>
      <c r="F20" s="27"/>
    </row>
    <row r="21" spans="1:6" s="2" customFormat="1" ht="12" customHeight="1">
      <c r="A21" s="19" t="s">
        <v>201</v>
      </c>
      <c r="B21" s="296" t="s">
        <v>209</v>
      </c>
      <c r="C21" s="272"/>
      <c r="D21" s="27">
        <v>219</v>
      </c>
      <c r="E21" s="27">
        <v>220</v>
      </c>
      <c r="F21" s="27">
        <v>182</v>
      </c>
    </row>
    <row r="22" spans="1:6" s="2" customFormat="1" ht="12" customHeight="1" thickBot="1">
      <c r="A22" s="20" t="s">
        <v>202</v>
      </c>
      <c r="B22" s="299" t="s">
        <v>210</v>
      </c>
      <c r="C22" s="276"/>
      <c r="D22" s="28">
        <v>5</v>
      </c>
      <c r="E22" s="28">
        <v>5</v>
      </c>
      <c r="F22" s="28">
        <v>39</v>
      </c>
    </row>
    <row r="23" spans="1:6" s="2" customFormat="1" ht="12" customHeight="1" thickBot="1">
      <c r="A23" s="33" t="s">
        <v>211</v>
      </c>
      <c r="B23" s="295" t="s">
        <v>213</v>
      </c>
      <c r="C23" s="277">
        <v>6</v>
      </c>
      <c r="D23" s="132">
        <v>4</v>
      </c>
      <c r="E23" s="132">
        <v>4</v>
      </c>
      <c r="F23" s="132">
        <v>7</v>
      </c>
    </row>
    <row r="24" spans="1:6" s="2" customFormat="1" ht="12" customHeight="1" thickBot="1">
      <c r="A24" s="33" t="s">
        <v>7</v>
      </c>
      <c r="B24" s="295" t="s">
        <v>214</v>
      </c>
      <c r="C24" s="273">
        <f>SUM(C25:C32)</f>
        <v>10948</v>
      </c>
      <c r="D24" s="56">
        <f>SUM(D25:D32)</f>
        <v>8834</v>
      </c>
      <c r="E24" s="56">
        <f>SUM(E25:E32)</f>
        <v>13696</v>
      </c>
      <c r="F24" s="56">
        <f>SUM(F25:F32)</f>
        <v>13696</v>
      </c>
    </row>
    <row r="25" spans="1:6" s="2" customFormat="1" ht="12" customHeight="1">
      <c r="A25" s="21" t="s">
        <v>78</v>
      </c>
      <c r="B25" s="300" t="s">
        <v>220</v>
      </c>
      <c r="C25" s="278">
        <v>6709</v>
      </c>
      <c r="D25" s="29">
        <v>7163</v>
      </c>
      <c r="E25" s="29">
        <v>7163</v>
      </c>
      <c r="F25" s="29">
        <v>7163</v>
      </c>
    </row>
    <row r="26" spans="1:6" s="2" customFormat="1" ht="12" customHeight="1">
      <c r="A26" s="19" t="s">
        <v>79</v>
      </c>
      <c r="B26" s="296" t="s">
        <v>221</v>
      </c>
      <c r="C26" s="272"/>
      <c r="D26" s="27">
        <v>1671</v>
      </c>
      <c r="E26" s="27">
        <v>1484</v>
      </c>
      <c r="F26" s="27">
        <v>1484</v>
      </c>
    </row>
    <row r="27" spans="1:6" s="2" customFormat="1" ht="12" customHeight="1">
      <c r="A27" s="19" t="s">
        <v>80</v>
      </c>
      <c r="B27" s="296" t="s">
        <v>222</v>
      </c>
      <c r="C27" s="272">
        <v>148</v>
      </c>
      <c r="D27" s="27"/>
      <c r="E27" s="27">
        <v>4</v>
      </c>
      <c r="F27" s="27">
        <v>4</v>
      </c>
    </row>
    <row r="28" spans="1:6" s="2" customFormat="1" ht="12" customHeight="1">
      <c r="A28" s="22" t="s">
        <v>215</v>
      </c>
      <c r="B28" s="296" t="s">
        <v>1380</v>
      </c>
      <c r="C28" s="279">
        <v>59</v>
      </c>
      <c r="D28" s="30"/>
      <c r="E28" s="30"/>
      <c r="F28" s="30"/>
    </row>
    <row r="29" spans="1:6" s="2" customFormat="1" ht="12" customHeight="1">
      <c r="A29" s="22" t="s">
        <v>216</v>
      </c>
      <c r="B29" s="296" t="s">
        <v>223</v>
      </c>
      <c r="C29" s="279"/>
      <c r="D29" s="30"/>
      <c r="E29" s="30"/>
      <c r="F29" s="30"/>
    </row>
    <row r="30" spans="1:6" s="2" customFormat="1" ht="12" customHeight="1">
      <c r="A30" s="19" t="s">
        <v>217</v>
      </c>
      <c r="B30" s="296" t="s">
        <v>1257</v>
      </c>
      <c r="C30" s="272">
        <v>2560</v>
      </c>
      <c r="D30" s="27"/>
      <c r="E30" s="27">
        <v>4000</v>
      </c>
      <c r="F30" s="27">
        <v>4000</v>
      </c>
    </row>
    <row r="31" spans="1:6" s="2" customFormat="1" ht="12" customHeight="1">
      <c r="A31" s="19" t="s">
        <v>218</v>
      </c>
      <c r="B31" s="296" t="s">
        <v>225</v>
      </c>
      <c r="C31" s="280"/>
      <c r="D31" s="50"/>
      <c r="E31" s="50"/>
      <c r="F31" s="50"/>
    </row>
    <row r="32" spans="1:6" s="2" customFormat="1" ht="12" customHeight="1" thickBot="1">
      <c r="A32" s="19" t="s">
        <v>219</v>
      </c>
      <c r="B32" s="296" t="s">
        <v>226</v>
      </c>
      <c r="C32" s="280">
        <v>1472</v>
      </c>
      <c r="D32" s="50"/>
      <c r="E32" s="50">
        <v>1045</v>
      </c>
      <c r="F32" s="50">
        <v>1045</v>
      </c>
    </row>
    <row r="33" spans="1:6" s="2" customFormat="1" ht="12" customHeight="1" thickBot="1">
      <c r="A33" s="33" t="s">
        <v>8</v>
      </c>
      <c r="B33" s="295" t="s">
        <v>323</v>
      </c>
      <c r="C33" s="273">
        <f>+C34+C40</f>
        <v>2527</v>
      </c>
      <c r="D33" s="56">
        <f>+D34+D40</f>
        <v>9503</v>
      </c>
      <c r="E33" s="56">
        <f>+E34+E40</f>
        <v>9115</v>
      </c>
      <c r="F33" s="56">
        <f>+F34+F40</f>
        <v>9036</v>
      </c>
    </row>
    <row r="34" spans="1:6" s="2" customFormat="1" ht="12" customHeight="1">
      <c r="A34" s="21" t="s">
        <v>81</v>
      </c>
      <c r="B34" s="301" t="s">
        <v>229</v>
      </c>
      <c r="C34" s="281">
        <f>SUM(C35:C39)</f>
        <v>2527</v>
      </c>
      <c r="D34" s="173">
        <f>SUM(D35:D39)</f>
        <v>1531</v>
      </c>
      <c r="E34" s="173">
        <f>SUM(E35:E39)</f>
        <v>1143</v>
      </c>
      <c r="F34" s="173">
        <f>SUM(F35:F39)</f>
        <v>1114</v>
      </c>
    </row>
    <row r="35" spans="1:6" s="2" customFormat="1" ht="12" customHeight="1">
      <c r="A35" s="19" t="s">
        <v>84</v>
      </c>
      <c r="B35" s="302" t="s">
        <v>230</v>
      </c>
      <c r="C35" s="280">
        <v>719</v>
      </c>
      <c r="D35" s="50">
        <v>780</v>
      </c>
      <c r="E35" s="50">
        <v>423</v>
      </c>
      <c r="F35" s="50">
        <v>394</v>
      </c>
    </row>
    <row r="36" spans="1:6" s="2" customFormat="1" ht="12" customHeight="1">
      <c r="A36" s="19" t="s">
        <v>85</v>
      </c>
      <c r="B36" s="302" t="s">
        <v>231</v>
      </c>
      <c r="C36" s="280">
        <v>659</v>
      </c>
      <c r="D36" s="50"/>
      <c r="E36" s="50"/>
      <c r="F36" s="50"/>
    </row>
    <row r="37" spans="1:6" s="2" customFormat="1" ht="12" customHeight="1">
      <c r="A37" s="19" t="s">
        <v>86</v>
      </c>
      <c r="B37" s="302" t="s">
        <v>232</v>
      </c>
      <c r="C37" s="280">
        <v>750</v>
      </c>
      <c r="D37" s="50"/>
      <c r="E37" s="50">
        <v>600</v>
      </c>
      <c r="F37" s="50">
        <v>600</v>
      </c>
    </row>
    <row r="38" spans="1:6" s="2" customFormat="1" ht="12" customHeight="1">
      <c r="A38" s="19" t="s">
        <v>87</v>
      </c>
      <c r="B38" s="302" t="s">
        <v>47</v>
      </c>
      <c r="C38" s="280"/>
      <c r="D38" s="50"/>
      <c r="E38" s="50"/>
      <c r="F38" s="50"/>
    </row>
    <row r="39" spans="1:6" s="2" customFormat="1" ht="12" customHeight="1">
      <c r="A39" s="19" t="s">
        <v>227</v>
      </c>
      <c r="B39" s="302" t="s">
        <v>1262</v>
      </c>
      <c r="C39" s="280">
        <v>399</v>
      </c>
      <c r="D39" s="50">
        <v>751</v>
      </c>
      <c r="E39" s="50">
        <v>120</v>
      </c>
      <c r="F39" s="50">
        <v>120</v>
      </c>
    </row>
    <row r="40" spans="1:6" s="2" customFormat="1" ht="12" customHeight="1">
      <c r="A40" s="19" t="s">
        <v>82</v>
      </c>
      <c r="B40" s="301" t="s">
        <v>233</v>
      </c>
      <c r="C40" s="282">
        <f>SUM(C41:C45)</f>
        <v>0</v>
      </c>
      <c r="D40" s="151">
        <f>SUM(D41:D45)</f>
        <v>7972</v>
      </c>
      <c r="E40" s="151">
        <f>SUM(E41:E45)</f>
        <v>7972</v>
      </c>
      <c r="F40" s="151">
        <f>SUM(F41:F45)</f>
        <v>7922</v>
      </c>
    </row>
    <row r="41" spans="1:6" s="2" customFormat="1" ht="12" customHeight="1">
      <c r="A41" s="19" t="s">
        <v>90</v>
      </c>
      <c r="B41" s="302" t="s">
        <v>230</v>
      </c>
      <c r="C41" s="280"/>
      <c r="D41" s="50"/>
      <c r="E41" s="50"/>
      <c r="F41" s="50"/>
    </row>
    <row r="42" spans="1:6" s="2" customFormat="1" ht="12" customHeight="1">
      <c r="A42" s="19" t="s">
        <v>91</v>
      </c>
      <c r="B42" s="302" t="s">
        <v>231</v>
      </c>
      <c r="C42" s="280"/>
      <c r="D42" s="50"/>
      <c r="E42" s="50"/>
      <c r="F42" s="50"/>
    </row>
    <row r="43" spans="1:6" s="2" customFormat="1" ht="24" customHeight="1">
      <c r="A43" s="19" t="s">
        <v>92</v>
      </c>
      <c r="B43" s="302" t="s">
        <v>232</v>
      </c>
      <c r="C43" s="280"/>
      <c r="D43" s="50"/>
      <c r="E43" s="50"/>
      <c r="F43" s="50"/>
    </row>
    <row r="44" spans="1:6" s="2" customFormat="1" ht="12" customHeight="1">
      <c r="A44" s="19" t="s">
        <v>93</v>
      </c>
      <c r="B44" s="302" t="s">
        <v>1266</v>
      </c>
      <c r="C44" s="280"/>
      <c r="D44" s="50">
        <v>7972</v>
      </c>
      <c r="E44" s="50">
        <v>7972</v>
      </c>
      <c r="F44" s="50">
        <v>7922</v>
      </c>
    </row>
    <row r="45" spans="1:6" s="2" customFormat="1" ht="12" customHeight="1" thickBot="1">
      <c r="A45" s="22" t="s">
        <v>228</v>
      </c>
      <c r="B45" s="303" t="s">
        <v>391</v>
      </c>
      <c r="C45" s="283"/>
      <c r="D45" s="104"/>
      <c r="E45" s="104"/>
      <c r="F45" s="104"/>
    </row>
    <row r="46" spans="1:6" s="2" customFormat="1" ht="12" customHeight="1" thickBot="1">
      <c r="A46" s="33" t="s">
        <v>234</v>
      </c>
      <c r="B46" s="295" t="s">
        <v>235</v>
      </c>
      <c r="C46" s="273">
        <f>SUM(C47:C49)</f>
        <v>4054</v>
      </c>
      <c r="D46" s="56">
        <f>SUM(D47:D49)</f>
        <v>0</v>
      </c>
      <c r="E46" s="56">
        <f>SUM(E47:E49)</f>
        <v>300</v>
      </c>
      <c r="F46" s="56">
        <f>SUM(F47:F49)</f>
        <v>300</v>
      </c>
    </row>
    <row r="47" spans="1:6" s="2" customFormat="1" ht="12" customHeight="1">
      <c r="A47" s="21" t="s">
        <v>88</v>
      </c>
      <c r="B47" s="300" t="s">
        <v>237</v>
      </c>
      <c r="C47" s="278">
        <v>3730</v>
      </c>
      <c r="D47" s="29"/>
      <c r="E47" s="29"/>
      <c r="F47" s="29"/>
    </row>
    <row r="48" spans="1:6" s="2" customFormat="1" ht="12" customHeight="1">
      <c r="A48" s="18" t="s">
        <v>89</v>
      </c>
      <c r="B48" s="296" t="s">
        <v>238</v>
      </c>
      <c r="C48" s="275">
        <v>275</v>
      </c>
      <c r="D48" s="26"/>
      <c r="E48" s="26">
        <v>300</v>
      </c>
      <c r="F48" s="26">
        <v>300</v>
      </c>
    </row>
    <row r="49" spans="1:6" s="2" customFormat="1" ht="12" customHeight="1" thickBot="1">
      <c r="A49" s="22" t="s">
        <v>236</v>
      </c>
      <c r="B49" s="304" t="s">
        <v>1379</v>
      </c>
      <c r="C49" s="279">
        <v>49</v>
      </c>
      <c r="D49" s="30"/>
      <c r="E49" s="30"/>
      <c r="F49" s="30"/>
    </row>
    <row r="50" spans="1:6" s="2" customFormat="1" ht="12" customHeight="1" thickBot="1">
      <c r="A50" s="33" t="s">
        <v>10</v>
      </c>
      <c r="B50" s="295" t="s">
        <v>239</v>
      </c>
      <c r="C50" s="273">
        <f>+C51+C52</f>
        <v>878</v>
      </c>
      <c r="D50" s="56">
        <f>+D51+D52</f>
        <v>0</v>
      </c>
      <c r="E50" s="56">
        <f>+E51+E52</f>
        <v>236</v>
      </c>
      <c r="F50" s="56">
        <f>+F51+F52</f>
        <v>236</v>
      </c>
    </row>
    <row r="51" spans="1:6" s="2" customFormat="1" ht="12" customHeight="1">
      <c r="A51" s="21" t="s">
        <v>240</v>
      </c>
      <c r="B51" s="296" t="s">
        <v>143</v>
      </c>
      <c r="C51" s="284">
        <v>78</v>
      </c>
      <c r="D51" s="256"/>
      <c r="E51" s="256">
        <v>236</v>
      </c>
      <c r="F51" s="256">
        <v>236</v>
      </c>
    </row>
    <row r="52" spans="1:6" s="2" customFormat="1" ht="12" customHeight="1" thickBot="1">
      <c r="A52" s="18" t="s">
        <v>241</v>
      </c>
      <c r="B52" s="296" t="s">
        <v>144</v>
      </c>
      <c r="C52" s="285">
        <v>800</v>
      </c>
      <c r="D52" s="51"/>
      <c r="E52" s="51"/>
      <c r="F52" s="51"/>
    </row>
    <row r="53" spans="1:8" s="2" customFormat="1" ht="17.25" customHeight="1" thickBot="1">
      <c r="A53" s="33" t="s">
        <v>242</v>
      </c>
      <c r="B53" s="295" t="s">
        <v>243</v>
      </c>
      <c r="C53" s="286"/>
      <c r="D53" s="123"/>
      <c r="E53" s="123"/>
      <c r="F53" s="123"/>
      <c r="H53" s="57"/>
    </row>
    <row r="54" spans="1:6" s="2" customFormat="1" ht="12" customHeight="1" thickBot="1">
      <c r="A54" s="33" t="s">
        <v>12</v>
      </c>
      <c r="B54" s="305" t="s">
        <v>244</v>
      </c>
      <c r="C54" s="287">
        <f>+C6+C24+C33+C46+C50+C53+0</f>
        <v>28945</v>
      </c>
      <c r="D54" s="58">
        <f>+D6+D24+D33+D46+D50+D53+0</f>
        <v>27835</v>
      </c>
      <c r="E54" s="58">
        <f>+E6+E24+E33+E46+E50+E53+0</f>
        <v>32845</v>
      </c>
      <c r="F54" s="58">
        <f>+F6+F24+F33+F46+F50+F53+0</f>
        <v>33069</v>
      </c>
    </row>
    <row r="55" spans="1:6" s="2" customFormat="1" ht="12" customHeight="1" thickBot="1">
      <c r="A55" s="108" t="s">
        <v>13</v>
      </c>
      <c r="B55" s="306" t="s">
        <v>408</v>
      </c>
      <c r="C55" s="288">
        <f>SUM(C56:C57)</f>
        <v>7019</v>
      </c>
      <c r="D55" s="70">
        <v>4763</v>
      </c>
      <c r="E55" s="70">
        <v>6043</v>
      </c>
      <c r="F55" s="70">
        <v>6043</v>
      </c>
    </row>
    <row r="56" spans="1:6" s="2" customFormat="1" ht="12" customHeight="1">
      <c r="A56" s="133" t="s">
        <v>154</v>
      </c>
      <c r="B56" s="307" t="s">
        <v>245</v>
      </c>
      <c r="C56" s="289">
        <v>6009</v>
      </c>
      <c r="D56" s="131">
        <v>769</v>
      </c>
      <c r="E56" s="131">
        <v>4323</v>
      </c>
      <c r="F56" s="131">
        <v>4323</v>
      </c>
    </row>
    <row r="57" spans="1:6" s="2" customFormat="1" ht="12" customHeight="1" thickBot="1">
      <c r="A57" s="135" t="s">
        <v>155</v>
      </c>
      <c r="B57" s="308" t="s">
        <v>246</v>
      </c>
      <c r="C57" s="290">
        <v>1010</v>
      </c>
      <c r="D57" s="137">
        <v>3994</v>
      </c>
      <c r="E57" s="137">
        <v>1720</v>
      </c>
      <c r="F57" s="137">
        <v>1720</v>
      </c>
    </row>
    <row r="58" spans="1:6" s="2" customFormat="1" ht="12" customHeight="1" thickBot="1">
      <c r="A58" s="108" t="s">
        <v>14</v>
      </c>
      <c r="B58" s="306" t="s">
        <v>247</v>
      </c>
      <c r="C58" s="288">
        <f>SUM(C59,C66)</f>
        <v>5677</v>
      </c>
      <c r="D58" s="70">
        <f>SUM(D59,D66)</f>
        <v>1251</v>
      </c>
      <c r="E58" s="70">
        <f>SUM(E59,E66)</f>
        <v>480</v>
      </c>
      <c r="F58" s="70">
        <f>SUM(F59,F66)</f>
        <v>480</v>
      </c>
    </row>
    <row r="59" spans="1:6" s="2" customFormat="1" ht="12" customHeight="1">
      <c r="A59" s="23" t="s">
        <v>248</v>
      </c>
      <c r="B59" s="301" t="s">
        <v>263</v>
      </c>
      <c r="C59" s="291">
        <f>SUM(C60:C65)</f>
        <v>0</v>
      </c>
      <c r="D59" s="153">
        <f>SUM(D60:D65)</f>
        <v>1251</v>
      </c>
      <c r="E59" s="153">
        <f>SUM(E60:E65)</f>
        <v>480</v>
      </c>
      <c r="F59" s="153">
        <f>SUM(F60:F65)</f>
        <v>480</v>
      </c>
    </row>
    <row r="60" spans="1:6" s="2" customFormat="1" ht="12" customHeight="1">
      <c r="A60" s="21" t="s">
        <v>262</v>
      </c>
      <c r="B60" s="309" t="s">
        <v>264</v>
      </c>
      <c r="C60" s="280"/>
      <c r="D60" s="50"/>
      <c r="E60" s="50"/>
      <c r="F60" s="50"/>
    </row>
    <row r="61" spans="1:6" s="2" customFormat="1" ht="12" customHeight="1">
      <c r="A61" s="21" t="s">
        <v>249</v>
      </c>
      <c r="B61" s="309" t="s">
        <v>265</v>
      </c>
      <c r="C61" s="280"/>
      <c r="D61" s="50">
        <v>1251</v>
      </c>
      <c r="E61" s="50"/>
      <c r="F61" s="50"/>
    </row>
    <row r="62" spans="1:6" s="2" customFormat="1" ht="12" customHeight="1">
      <c r="A62" s="21" t="s">
        <v>250</v>
      </c>
      <c r="B62" s="309" t="s">
        <v>266</v>
      </c>
      <c r="C62" s="285"/>
      <c r="D62" s="51"/>
      <c r="E62" s="51">
        <v>480</v>
      </c>
      <c r="F62" s="51">
        <v>480</v>
      </c>
    </row>
    <row r="63" spans="1:6" s="2" customFormat="1" ht="12" customHeight="1">
      <c r="A63" s="21" t="s">
        <v>251</v>
      </c>
      <c r="B63" s="309" t="s">
        <v>267</v>
      </c>
      <c r="C63" s="283"/>
      <c r="D63" s="104"/>
      <c r="E63" s="104"/>
      <c r="F63" s="104"/>
    </row>
    <row r="64" spans="1:6" s="2" customFormat="1" ht="12" customHeight="1">
      <c r="A64" s="21" t="s">
        <v>252</v>
      </c>
      <c r="B64" s="309" t="s">
        <v>268</v>
      </c>
      <c r="C64" s="283"/>
      <c r="D64" s="104"/>
      <c r="E64" s="104"/>
      <c r="F64" s="104"/>
    </row>
    <row r="65" spans="1:6" s="2" customFormat="1" ht="12" customHeight="1">
      <c r="A65" s="21" t="s">
        <v>253</v>
      </c>
      <c r="B65" s="309" t="s">
        <v>270</v>
      </c>
      <c r="C65" s="283"/>
      <c r="D65" s="104"/>
      <c r="E65" s="104"/>
      <c r="F65" s="104"/>
    </row>
    <row r="66" spans="1:6" s="2" customFormat="1" ht="12" customHeight="1">
      <c r="A66" s="21" t="s">
        <v>254</v>
      </c>
      <c r="B66" s="301" t="s">
        <v>271</v>
      </c>
      <c r="C66" s="292">
        <f>SUM(C67:C73)</f>
        <v>5677</v>
      </c>
      <c r="D66" s="152">
        <f>SUM(D67:D73)</f>
        <v>0</v>
      </c>
      <c r="E66" s="152">
        <f>SUM(E67:E73)</f>
        <v>0</v>
      </c>
      <c r="F66" s="152">
        <f>SUM(F67:F73)</f>
        <v>0</v>
      </c>
    </row>
    <row r="67" spans="1:6" s="2" customFormat="1" ht="12" customHeight="1">
      <c r="A67" s="21" t="s">
        <v>255</v>
      </c>
      <c r="B67" s="309" t="s">
        <v>264</v>
      </c>
      <c r="C67" s="280"/>
      <c r="D67" s="50"/>
      <c r="E67" s="50"/>
      <c r="F67" s="50"/>
    </row>
    <row r="68" spans="1:6" s="2" customFormat="1" ht="12" customHeight="1">
      <c r="A68" s="21" t="s">
        <v>256</v>
      </c>
      <c r="B68" s="309" t="s">
        <v>168</v>
      </c>
      <c r="C68" s="280">
        <v>5677</v>
      </c>
      <c r="D68" s="50"/>
      <c r="E68" s="50"/>
      <c r="F68" s="50"/>
    </row>
    <row r="69" spans="1:6" s="2" customFormat="1" ht="12" customHeight="1">
      <c r="A69" s="21" t="s">
        <v>257</v>
      </c>
      <c r="B69" s="309" t="s">
        <v>169</v>
      </c>
      <c r="C69" s="285"/>
      <c r="D69" s="51"/>
      <c r="E69" s="51"/>
      <c r="F69" s="51"/>
    </row>
    <row r="70" spans="1:6" s="2" customFormat="1" ht="12" customHeight="1">
      <c r="A70" s="21" t="s">
        <v>258</v>
      </c>
      <c r="B70" s="309" t="s">
        <v>266</v>
      </c>
      <c r="C70" s="280"/>
      <c r="D70" s="50"/>
      <c r="E70" s="50"/>
      <c r="F70" s="50"/>
    </row>
    <row r="71" spans="1:6" s="2" customFormat="1" ht="12" customHeight="1">
      <c r="A71" s="18" t="s">
        <v>259</v>
      </c>
      <c r="B71" s="303" t="s">
        <v>272</v>
      </c>
      <c r="C71" s="275"/>
      <c r="D71" s="26"/>
      <c r="E71" s="26"/>
      <c r="F71" s="26"/>
    </row>
    <row r="72" spans="1:6" s="2" customFormat="1" ht="12" customHeight="1">
      <c r="A72" s="19" t="s">
        <v>260</v>
      </c>
      <c r="B72" s="303" t="s">
        <v>268</v>
      </c>
      <c r="C72" s="272"/>
      <c r="D72" s="27"/>
      <c r="E72" s="27"/>
      <c r="F72" s="27"/>
    </row>
    <row r="73" spans="1:6" s="2" customFormat="1" ht="12" customHeight="1" thickBot="1">
      <c r="A73" s="24" t="s">
        <v>261</v>
      </c>
      <c r="B73" s="310" t="s">
        <v>273</v>
      </c>
      <c r="C73" s="293"/>
      <c r="D73" s="25"/>
      <c r="E73" s="25"/>
      <c r="F73" s="25"/>
    </row>
    <row r="74" spans="1:7" s="2" customFormat="1" ht="26.25" customHeight="1" thickBot="1">
      <c r="A74" s="33" t="s">
        <v>15</v>
      </c>
      <c r="B74" s="311" t="s">
        <v>1168</v>
      </c>
      <c r="C74" s="56">
        <f>+C54+C55+C58</f>
        <v>41641</v>
      </c>
      <c r="D74" s="56">
        <f>+D54+D55+D58</f>
        <v>33849</v>
      </c>
      <c r="E74" s="56">
        <f>+E54+E55+E58</f>
        <v>39368</v>
      </c>
      <c r="F74" s="56">
        <f>+F54+F55+F58</f>
        <v>39592</v>
      </c>
      <c r="G74" s="125"/>
    </row>
    <row r="75" spans="1:7" s="2" customFormat="1" ht="15" customHeight="1" thickBot="1">
      <c r="A75" s="826" t="s">
        <v>16</v>
      </c>
      <c r="B75" s="311" t="s">
        <v>1167</v>
      </c>
      <c r="C75" s="837"/>
      <c r="D75" s="838"/>
      <c r="E75" s="836"/>
      <c r="F75" s="937"/>
      <c r="G75" s="149"/>
    </row>
    <row r="76" spans="1:7" s="2" customFormat="1" ht="15" customHeight="1" thickBot="1">
      <c r="A76" s="826" t="s">
        <v>17</v>
      </c>
      <c r="B76" s="311" t="s">
        <v>1169</v>
      </c>
      <c r="C76" s="827">
        <f>+C74+C75</f>
        <v>41641</v>
      </c>
      <c r="D76" s="314">
        <f>+D74+D75</f>
        <v>33849</v>
      </c>
      <c r="E76" s="273">
        <f>+E74+E75</f>
        <v>39368</v>
      </c>
      <c r="F76" s="273">
        <f>+F74+F75</f>
        <v>39592</v>
      </c>
      <c r="G76" s="149"/>
    </row>
    <row r="77" spans="1:6" s="2" customFormat="1" ht="22.5" customHeight="1">
      <c r="A77" s="1047"/>
      <c r="B77" s="1047"/>
      <c r="C77" s="1047"/>
      <c r="D77" s="1047"/>
      <c r="E77" s="1047"/>
      <c r="F77" s="1047"/>
    </row>
    <row r="78" spans="1:6" s="2" customFormat="1" ht="12.75" customHeight="1">
      <c r="A78" s="6"/>
      <c r="B78" s="7"/>
      <c r="C78" s="7"/>
      <c r="D78" s="7"/>
      <c r="E78" s="7"/>
      <c r="F78" s="1"/>
    </row>
    <row r="79" spans="1:6" ht="16.5" customHeight="1">
      <c r="A79" s="1048" t="s">
        <v>32</v>
      </c>
      <c r="B79" s="1048"/>
      <c r="C79" s="1048"/>
      <c r="D79" s="1048"/>
      <c r="E79" s="1048"/>
      <c r="F79" s="1048"/>
    </row>
    <row r="80" spans="1:6" ht="16.5" customHeight="1" thickBot="1">
      <c r="A80" s="1044" t="s">
        <v>162</v>
      </c>
      <c r="B80" s="1044"/>
      <c r="C80" s="130"/>
      <c r="D80" s="130"/>
      <c r="E80" s="130"/>
      <c r="F80" s="129"/>
    </row>
    <row r="81" spans="1:6" ht="16.5" customHeight="1" thickBot="1">
      <c r="A81" s="1049" t="s">
        <v>1</v>
      </c>
      <c r="B81" s="1055" t="s">
        <v>33</v>
      </c>
      <c r="C81" s="1131" t="s">
        <v>409</v>
      </c>
      <c r="D81" s="1053" t="s">
        <v>410</v>
      </c>
      <c r="E81" s="1053"/>
      <c r="F81" s="1054"/>
    </row>
    <row r="82" spans="1:6" ht="30.75" customHeight="1" thickBot="1">
      <c r="A82" s="1050"/>
      <c r="B82" s="1056"/>
      <c r="C82" s="1132"/>
      <c r="D82" s="312" t="s">
        <v>411</v>
      </c>
      <c r="E82" s="312" t="s">
        <v>412</v>
      </c>
      <c r="F82" s="166" t="s">
        <v>413</v>
      </c>
    </row>
    <row r="83" spans="1:6" s="54" customFormat="1" ht="12" customHeight="1" thickBot="1">
      <c r="A83" s="47">
        <v>1</v>
      </c>
      <c r="B83" s="48">
        <v>2</v>
      </c>
      <c r="C83" s="269">
        <v>3</v>
      </c>
      <c r="D83" s="315">
        <v>4</v>
      </c>
      <c r="E83" s="315">
        <v>5</v>
      </c>
      <c r="F83" s="313">
        <v>6</v>
      </c>
    </row>
    <row r="84" spans="1:6" ht="12" customHeight="1" thickBot="1">
      <c r="A84" s="36" t="s">
        <v>3</v>
      </c>
      <c r="B84" s="327" t="s">
        <v>274</v>
      </c>
      <c r="C84" s="316">
        <f>SUM(C85:C89)</f>
        <v>20881</v>
      </c>
      <c r="D84" s="59">
        <f>SUM(D85:D89)</f>
        <v>20883</v>
      </c>
      <c r="E84" s="59">
        <f>SUM(E85:E89)</f>
        <v>24047</v>
      </c>
      <c r="F84" s="59">
        <f>SUM(F85:F89)</f>
        <v>19405</v>
      </c>
    </row>
    <row r="85" spans="1:6" ht="12" customHeight="1">
      <c r="A85" s="23" t="s">
        <v>94</v>
      </c>
      <c r="B85" s="297" t="s">
        <v>34</v>
      </c>
      <c r="C85" s="317">
        <v>3625</v>
      </c>
      <c r="D85" s="16">
        <v>3574</v>
      </c>
      <c r="E85" s="16">
        <v>3891</v>
      </c>
      <c r="F85" s="16">
        <v>3650</v>
      </c>
    </row>
    <row r="86" spans="1:6" ht="12" customHeight="1">
      <c r="A86" s="19" t="s">
        <v>95</v>
      </c>
      <c r="B86" s="296" t="s">
        <v>275</v>
      </c>
      <c r="C86" s="318">
        <v>1006</v>
      </c>
      <c r="D86" s="10">
        <v>965</v>
      </c>
      <c r="E86" s="10">
        <v>1049</v>
      </c>
      <c r="F86" s="10">
        <v>1026</v>
      </c>
    </row>
    <row r="87" spans="1:6" ht="12" customHeight="1">
      <c r="A87" s="19" t="s">
        <v>96</v>
      </c>
      <c r="B87" s="296" t="s">
        <v>142</v>
      </c>
      <c r="C87" s="319">
        <v>4173</v>
      </c>
      <c r="D87" s="14">
        <v>4746</v>
      </c>
      <c r="E87" s="14">
        <v>7567</v>
      </c>
      <c r="F87" s="14">
        <v>3783</v>
      </c>
    </row>
    <row r="88" spans="1:6" ht="12" customHeight="1">
      <c r="A88" s="19" t="s">
        <v>97</v>
      </c>
      <c r="B88" s="296" t="s">
        <v>276</v>
      </c>
      <c r="C88" s="319"/>
      <c r="D88" s="14"/>
      <c r="E88" s="14"/>
      <c r="F88" s="14"/>
    </row>
    <row r="89" spans="1:6" ht="12" customHeight="1">
      <c r="A89" s="19" t="s">
        <v>107</v>
      </c>
      <c r="B89" s="298" t="s">
        <v>277</v>
      </c>
      <c r="C89" s="319">
        <v>12077</v>
      </c>
      <c r="D89" s="14">
        <v>11598</v>
      </c>
      <c r="E89" s="14">
        <v>11540</v>
      </c>
      <c r="F89" s="14">
        <v>10946</v>
      </c>
    </row>
    <row r="90" spans="1:6" ht="12" customHeight="1">
      <c r="A90" s="19" t="s">
        <v>98</v>
      </c>
      <c r="B90" s="296" t="s">
        <v>328</v>
      </c>
      <c r="C90" s="319"/>
      <c r="D90" s="14"/>
      <c r="E90" s="14"/>
      <c r="F90" s="14"/>
    </row>
    <row r="91" spans="1:6" ht="12" customHeight="1">
      <c r="A91" s="19" t="s">
        <v>99</v>
      </c>
      <c r="B91" s="328" t="s">
        <v>329</v>
      </c>
      <c r="C91" s="319">
        <v>3372</v>
      </c>
      <c r="D91" s="14">
        <v>4070</v>
      </c>
      <c r="E91" s="14">
        <v>3895</v>
      </c>
      <c r="F91" s="14">
        <v>3562</v>
      </c>
    </row>
    <row r="92" spans="1:6" ht="12" customHeight="1">
      <c r="A92" s="19" t="s">
        <v>108</v>
      </c>
      <c r="B92" s="328" t="s">
        <v>330</v>
      </c>
      <c r="C92" s="319"/>
      <c r="D92" s="14"/>
      <c r="E92" s="14">
        <v>115</v>
      </c>
      <c r="F92" s="14">
        <v>115</v>
      </c>
    </row>
    <row r="93" spans="1:6" ht="12" customHeight="1">
      <c r="A93" s="19" t="s">
        <v>109</v>
      </c>
      <c r="B93" s="329" t="s">
        <v>331</v>
      </c>
      <c r="C93" s="319">
        <v>1115</v>
      </c>
      <c r="D93" s="14">
        <v>1121</v>
      </c>
      <c r="E93" s="14">
        <v>1121</v>
      </c>
      <c r="F93" s="14">
        <v>877</v>
      </c>
    </row>
    <row r="94" spans="1:6" ht="12" customHeight="1">
      <c r="A94" s="19" t="s">
        <v>110</v>
      </c>
      <c r="B94" s="329" t="s">
        <v>332</v>
      </c>
      <c r="C94" s="319">
        <v>7590</v>
      </c>
      <c r="D94" s="14">
        <v>6407</v>
      </c>
      <c r="E94" s="14">
        <v>6409</v>
      </c>
      <c r="F94" s="14">
        <v>6392</v>
      </c>
    </row>
    <row r="95" spans="1:6" ht="12" customHeight="1">
      <c r="A95" s="18" t="s">
        <v>111</v>
      </c>
      <c r="B95" s="330" t="s">
        <v>333</v>
      </c>
      <c r="C95" s="319"/>
      <c r="D95" s="14"/>
      <c r="E95" s="14"/>
      <c r="F95" s="14"/>
    </row>
    <row r="96" spans="1:6" ht="12" customHeight="1">
      <c r="A96" s="19" t="s">
        <v>113</v>
      </c>
      <c r="B96" s="330" t="s">
        <v>334</v>
      </c>
      <c r="C96" s="319"/>
      <c r="D96" s="14"/>
      <c r="E96" s="14"/>
      <c r="F96" s="14"/>
    </row>
    <row r="97" spans="1:6" ht="12" customHeight="1" thickBot="1">
      <c r="A97" s="24" t="s">
        <v>278</v>
      </c>
      <c r="B97" s="331" t="s">
        <v>335</v>
      </c>
      <c r="C97" s="320"/>
      <c r="D97" s="32"/>
      <c r="E97" s="32"/>
      <c r="F97" s="32"/>
    </row>
    <row r="98" spans="1:6" ht="12" customHeight="1" thickBot="1">
      <c r="A98" s="33" t="s">
        <v>4</v>
      </c>
      <c r="B98" s="332" t="s">
        <v>279</v>
      </c>
      <c r="C98" s="321">
        <f>SUM(C99:C105)</f>
        <v>14346</v>
      </c>
      <c r="D98" s="60">
        <f>SUM(D99:D105)</f>
        <v>2121</v>
      </c>
      <c r="E98" s="60">
        <f>SUM(E99:E105)</f>
        <v>2509</v>
      </c>
      <c r="F98" s="60">
        <f>SUM(F99:F105)</f>
        <v>2379</v>
      </c>
    </row>
    <row r="99" spans="1:6" ht="12" customHeight="1">
      <c r="A99" s="21" t="s">
        <v>100</v>
      </c>
      <c r="B99" s="296" t="s">
        <v>280</v>
      </c>
      <c r="C99" s="322">
        <v>4545</v>
      </c>
      <c r="D99" s="12">
        <v>607</v>
      </c>
      <c r="E99" s="12">
        <v>306</v>
      </c>
      <c r="F99" s="12">
        <v>176</v>
      </c>
    </row>
    <row r="100" spans="1:6" ht="12" customHeight="1">
      <c r="A100" s="21" t="s">
        <v>101</v>
      </c>
      <c r="B100" s="296" t="s">
        <v>281</v>
      </c>
      <c r="C100" s="318">
        <v>7133</v>
      </c>
      <c r="D100" s="10"/>
      <c r="E100" s="10">
        <v>301</v>
      </c>
      <c r="F100" s="10">
        <v>301</v>
      </c>
    </row>
    <row r="101" spans="1:6" ht="12" customHeight="1">
      <c r="A101" s="21" t="s">
        <v>102</v>
      </c>
      <c r="B101" s="296" t="s">
        <v>282</v>
      </c>
      <c r="C101" s="318"/>
      <c r="D101" s="10"/>
      <c r="E101" s="10"/>
      <c r="F101" s="10"/>
    </row>
    <row r="102" spans="1:6" ht="12" customHeight="1">
      <c r="A102" s="21" t="s">
        <v>103</v>
      </c>
      <c r="B102" s="296" t="s">
        <v>283</v>
      </c>
      <c r="C102" s="318"/>
      <c r="D102" s="10"/>
      <c r="E102" s="10"/>
      <c r="F102" s="10"/>
    </row>
    <row r="103" spans="1:6" ht="12" customHeight="1">
      <c r="A103" s="21" t="s">
        <v>104</v>
      </c>
      <c r="B103" s="296" t="s">
        <v>288</v>
      </c>
      <c r="C103" s="318"/>
      <c r="D103" s="10"/>
      <c r="E103" s="10"/>
      <c r="F103" s="10"/>
    </row>
    <row r="104" spans="1:6" ht="24" customHeight="1">
      <c r="A104" s="21" t="s">
        <v>112</v>
      </c>
      <c r="B104" s="296" t="s">
        <v>289</v>
      </c>
      <c r="C104" s="318"/>
      <c r="D104" s="10"/>
      <c r="E104" s="10"/>
      <c r="F104" s="10"/>
    </row>
    <row r="105" spans="1:6" ht="12" customHeight="1">
      <c r="A105" s="21" t="s">
        <v>117</v>
      </c>
      <c r="B105" s="296" t="s">
        <v>290</v>
      </c>
      <c r="C105" s="318">
        <v>2668</v>
      </c>
      <c r="D105" s="10">
        <v>1514</v>
      </c>
      <c r="E105" s="10">
        <v>1902</v>
      </c>
      <c r="F105" s="10">
        <v>1902</v>
      </c>
    </row>
    <row r="106" spans="1:6" ht="12" customHeight="1">
      <c r="A106" s="21" t="s">
        <v>284</v>
      </c>
      <c r="B106" s="296" t="s">
        <v>324</v>
      </c>
      <c r="C106" s="318"/>
      <c r="D106" s="10"/>
      <c r="E106" s="10"/>
      <c r="F106" s="10"/>
    </row>
    <row r="107" spans="1:6" ht="12" customHeight="1">
      <c r="A107" s="21" t="s">
        <v>285</v>
      </c>
      <c r="B107" s="328" t="s">
        <v>325</v>
      </c>
      <c r="C107" s="318">
        <v>1669</v>
      </c>
      <c r="D107" s="10">
        <v>1440</v>
      </c>
      <c r="E107" s="10">
        <v>1660</v>
      </c>
      <c r="F107" s="10">
        <v>1660</v>
      </c>
    </row>
    <row r="108" spans="1:6" ht="12" customHeight="1">
      <c r="A108" s="18" t="s">
        <v>286</v>
      </c>
      <c r="B108" s="328" t="s">
        <v>326</v>
      </c>
      <c r="C108" s="319">
        <v>999</v>
      </c>
      <c r="D108" s="14"/>
      <c r="E108" s="14"/>
      <c r="F108" s="14"/>
    </row>
    <row r="109" spans="1:6" ht="12" customHeight="1" thickBot="1">
      <c r="A109" s="22" t="s">
        <v>287</v>
      </c>
      <c r="B109" s="328" t="s">
        <v>1381</v>
      </c>
      <c r="C109" s="319"/>
      <c r="D109" s="14">
        <v>74</v>
      </c>
      <c r="E109" s="14">
        <v>242</v>
      </c>
      <c r="F109" s="14">
        <v>242</v>
      </c>
    </row>
    <row r="110" spans="1:6" ht="12" customHeight="1" thickBot="1">
      <c r="A110" s="33" t="s">
        <v>5</v>
      </c>
      <c r="B110" s="332" t="s">
        <v>291</v>
      </c>
      <c r="C110" s="323"/>
      <c r="D110" s="174"/>
      <c r="E110" s="174"/>
      <c r="F110" s="174"/>
    </row>
    <row r="111" spans="1:6" ht="12" customHeight="1" thickBot="1">
      <c r="A111" s="33" t="s">
        <v>6</v>
      </c>
      <c r="B111" s="332" t="s">
        <v>292</v>
      </c>
      <c r="C111" s="321">
        <f>SUM(C112:C113)</f>
        <v>0</v>
      </c>
      <c r="D111" s="60">
        <v>4763</v>
      </c>
      <c r="E111" s="60">
        <v>5615</v>
      </c>
      <c r="F111" s="60">
        <f>SUM(F112:F113)</f>
        <v>0</v>
      </c>
    </row>
    <row r="112" spans="1:6" ht="12" customHeight="1">
      <c r="A112" s="21" t="s">
        <v>76</v>
      </c>
      <c r="B112" s="300" t="s">
        <v>50</v>
      </c>
      <c r="C112" s="322"/>
      <c r="D112" s="12"/>
      <c r="E112" s="12"/>
      <c r="F112" s="12"/>
    </row>
    <row r="113" spans="1:6" ht="12" customHeight="1" thickBot="1">
      <c r="A113" s="19" t="s">
        <v>77</v>
      </c>
      <c r="B113" s="296" t="s">
        <v>51</v>
      </c>
      <c r="C113" s="318"/>
      <c r="D113" s="10">
        <v>4763</v>
      </c>
      <c r="E113" s="10">
        <v>5615</v>
      </c>
      <c r="F113" s="10"/>
    </row>
    <row r="114" spans="1:6" ht="12" customHeight="1" thickBot="1">
      <c r="A114" s="33" t="s">
        <v>7</v>
      </c>
      <c r="B114" s="333" t="s">
        <v>170</v>
      </c>
      <c r="C114" s="321">
        <f>+C84+C98+C110+C111</f>
        <v>35227</v>
      </c>
      <c r="D114" s="60">
        <f>+D84+D98+D110+D111</f>
        <v>27767</v>
      </c>
      <c r="E114" s="60">
        <f>+E84+E98+E110+E111</f>
        <v>32171</v>
      </c>
      <c r="F114" s="60">
        <f>+F84+F98+F110+F111</f>
        <v>21784</v>
      </c>
    </row>
    <row r="115" spans="1:6" ht="12" customHeight="1" thickBot="1">
      <c r="A115" s="33" t="s">
        <v>8</v>
      </c>
      <c r="B115" s="332" t="s">
        <v>293</v>
      </c>
      <c r="C115" s="321">
        <f>SUM(C116,C125)</f>
        <v>371</v>
      </c>
      <c r="D115" s="60">
        <f>SUM(D116,D125)</f>
        <v>6082</v>
      </c>
      <c r="E115" s="60">
        <f>SUM(E116,E125)</f>
        <v>7197</v>
      </c>
      <c r="F115" s="60">
        <f>SUM(F116,F125)</f>
        <v>7163</v>
      </c>
    </row>
    <row r="116" spans="1:6" ht="12" customHeight="1">
      <c r="A116" s="21" t="s">
        <v>81</v>
      </c>
      <c r="B116" s="301" t="s">
        <v>300</v>
      </c>
      <c r="C116" s="324">
        <f>SUM(C117:C124)</f>
        <v>0</v>
      </c>
      <c r="D116" s="175">
        <f>SUM(D117:D124)</f>
        <v>0</v>
      </c>
      <c r="E116" s="175">
        <f>SUM(E117:E124)</f>
        <v>480</v>
      </c>
      <c r="F116" s="175">
        <f>SUM(F117:F124)</f>
        <v>480</v>
      </c>
    </row>
    <row r="117" spans="1:6" ht="12" customHeight="1">
      <c r="A117" s="21" t="s">
        <v>84</v>
      </c>
      <c r="B117" s="309" t="s">
        <v>301</v>
      </c>
      <c r="C117" s="318"/>
      <c r="D117" s="10"/>
      <c r="E117" s="10"/>
      <c r="F117" s="10"/>
    </row>
    <row r="118" spans="1:6" ht="12" customHeight="1">
      <c r="A118" s="21" t="s">
        <v>85</v>
      </c>
      <c r="B118" s="309" t="s">
        <v>302</v>
      </c>
      <c r="C118" s="318"/>
      <c r="D118" s="10"/>
      <c r="E118" s="10"/>
      <c r="F118" s="10"/>
    </row>
    <row r="119" spans="1:6" ht="12" customHeight="1">
      <c r="A119" s="21" t="s">
        <v>86</v>
      </c>
      <c r="B119" s="309" t="s">
        <v>171</v>
      </c>
      <c r="C119" s="318"/>
      <c r="D119" s="10"/>
      <c r="E119" s="10"/>
      <c r="F119" s="10"/>
    </row>
    <row r="120" spans="1:6" ht="12" customHeight="1">
      <c r="A120" s="21" t="s">
        <v>87</v>
      </c>
      <c r="B120" s="309" t="s">
        <v>172</v>
      </c>
      <c r="C120" s="318"/>
      <c r="D120" s="10"/>
      <c r="E120" s="10"/>
      <c r="F120" s="10"/>
    </row>
    <row r="121" spans="1:6" ht="12" customHeight="1">
      <c r="A121" s="21" t="s">
        <v>227</v>
      </c>
      <c r="B121" s="309" t="s">
        <v>303</v>
      </c>
      <c r="C121" s="318"/>
      <c r="D121" s="10"/>
      <c r="E121" s="10">
        <v>480</v>
      </c>
      <c r="F121" s="10">
        <v>480</v>
      </c>
    </row>
    <row r="122" spans="1:6" ht="12" customHeight="1">
      <c r="A122" s="21" t="s">
        <v>294</v>
      </c>
      <c r="B122" s="309" t="s">
        <v>304</v>
      </c>
      <c r="C122" s="318"/>
      <c r="D122" s="10"/>
      <c r="E122" s="10"/>
      <c r="F122" s="10"/>
    </row>
    <row r="123" spans="1:6" ht="12" customHeight="1">
      <c r="A123" s="21" t="s">
        <v>295</v>
      </c>
      <c r="B123" s="309" t="s">
        <v>305</v>
      </c>
      <c r="C123" s="318"/>
      <c r="D123" s="10"/>
      <c r="E123" s="10"/>
      <c r="F123" s="10"/>
    </row>
    <row r="124" spans="1:6" ht="12" customHeight="1">
      <c r="A124" s="21" t="s">
        <v>296</v>
      </c>
      <c r="B124" s="309" t="s">
        <v>141</v>
      </c>
      <c r="C124" s="318"/>
      <c r="D124" s="10"/>
      <c r="E124" s="10"/>
      <c r="F124" s="10"/>
    </row>
    <row r="125" spans="1:6" ht="12" customHeight="1">
      <c r="A125" s="21" t="s">
        <v>82</v>
      </c>
      <c r="B125" s="301" t="s">
        <v>306</v>
      </c>
      <c r="C125" s="324">
        <f>SUM(C126:C133)</f>
        <v>371</v>
      </c>
      <c r="D125" s="175">
        <f>SUM(D126:D133)</f>
        <v>6082</v>
      </c>
      <c r="E125" s="175">
        <f>SUM(E126:E133)</f>
        <v>6717</v>
      </c>
      <c r="F125" s="175">
        <f>SUM(F126:F133)</f>
        <v>6683</v>
      </c>
    </row>
    <row r="126" spans="1:6" ht="12" customHeight="1">
      <c r="A126" s="21" t="s">
        <v>90</v>
      </c>
      <c r="B126" s="309" t="s">
        <v>301</v>
      </c>
      <c r="C126" s="318"/>
      <c r="D126" s="10"/>
      <c r="E126" s="10"/>
      <c r="F126" s="10"/>
    </row>
    <row r="127" spans="1:6" ht="12" customHeight="1">
      <c r="A127" s="21" t="s">
        <v>91</v>
      </c>
      <c r="B127" s="309" t="s">
        <v>307</v>
      </c>
      <c r="C127" s="318"/>
      <c r="D127" s="10"/>
      <c r="E127" s="10"/>
      <c r="F127" s="10"/>
    </row>
    <row r="128" spans="1:6" ht="12" customHeight="1">
      <c r="A128" s="21" t="s">
        <v>92</v>
      </c>
      <c r="B128" s="309" t="s">
        <v>171</v>
      </c>
      <c r="C128" s="318"/>
      <c r="D128" s="10">
        <v>5677</v>
      </c>
      <c r="E128" s="10">
        <v>5677</v>
      </c>
      <c r="F128" s="10">
        <v>5677</v>
      </c>
    </row>
    <row r="129" spans="1:6" ht="12" customHeight="1">
      <c r="A129" s="21" t="s">
        <v>93</v>
      </c>
      <c r="B129" s="309" t="s">
        <v>172</v>
      </c>
      <c r="C129" s="325">
        <v>371</v>
      </c>
      <c r="D129" s="112">
        <v>405</v>
      </c>
      <c r="E129" s="112">
        <v>1040</v>
      </c>
      <c r="F129" s="112">
        <v>1006</v>
      </c>
    </row>
    <row r="130" spans="1:6" ht="12" customHeight="1">
      <c r="A130" s="21" t="s">
        <v>228</v>
      </c>
      <c r="B130" s="309" t="s">
        <v>303</v>
      </c>
      <c r="C130" s="318"/>
      <c r="D130" s="10"/>
      <c r="E130" s="10"/>
      <c r="F130" s="10"/>
    </row>
    <row r="131" spans="1:6" ht="12" customHeight="1">
      <c r="A131" s="21" t="s">
        <v>297</v>
      </c>
      <c r="B131" s="309" t="s">
        <v>308</v>
      </c>
      <c r="C131" s="319"/>
      <c r="D131" s="14"/>
      <c r="E131" s="14"/>
      <c r="F131" s="14"/>
    </row>
    <row r="132" spans="1:6" ht="12" customHeight="1">
      <c r="A132" s="21" t="s">
        <v>298</v>
      </c>
      <c r="B132" s="309" t="s">
        <v>305</v>
      </c>
      <c r="C132" s="319"/>
      <c r="D132" s="14"/>
      <c r="E132" s="14"/>
      <c r="F132" s="14"/>
    </row>
    <row r="133" spans="1:6" ht="12" customHeight="1" thickBot="1">
      <c r="A133" s="21" t="s">
        <v>299</v>
      </c>
      <c r="B133" s="309" t="s">
        <v>309</v>
      </c>
      <c r="C133" s="326"/>
      <c r="D133" s="126"/>
      <c r="E133" s="126"/>
      <c r="F133" s="126"/>
    </row>
    <row r="134" spans="1:12" ht="15" customHeight="1" thickBot="1">
      <c r="A134" s="33" t="s">
        <v>9</v>
      </c>
      <c r="B134" s="334" t="s">
        <v>1170</v>
      </c>
      <c r="C134" s="60">
        <f>SUM(C114,C115)</f>
        <v>35598</v>
      </c>
      <c r="D134" s="60">
        <f>SUM(D114,D115)</f>
        <v>33849</v>
      </c>
      <c r="E134" s="60">
        <f>SUM(E114,E115)</f>
        <v>39368</v>
      </c>
      <c r="F134" s="60">
        <f>SUM(F114,F115)</f>
        <v>28947</v>
      </c>
      <c r="I134" s="57"/>
      <c r="J134" s="113"/>
      <c r="K134" s="113"/>
      <c r="L134" s="113"/>
    </row>
    <row r="135" spans="1:12" ht="15" customHeight="1" thickBot="1">
      <c r="A135" s="831" t="s">
        <v>10</v>
      </c>
      <c r="B135" s="828" t="s">
        <v>1171</v>
      </c>
      <c r="C135" s="833">
        <v>39</v>
      </c>
      <c r="D135" s="834"/>
      <c r="E135" s="835"/>
      <c r="F135" s="835">
        <v>18</v>
      </c>
      <c r="I135" s="57"/>
      <c r="J135" s="113"/>
      <c r="K135" s="113"/>
      <c r="L135" s="113"/>
    </row>
    <row r="136" spans="1:12" ht="15" customHeight="1" thickBot="1">
      <c r="A136" s="832" t="s">
        <v>11</v>
      </c>
      <c r="B136" s="828" t="s">
        <v>1172</v>
      </c>
      <c r="C136" s="830">
        <f>+C134+C135</f>
        <v>35637</v>
      </c>
      <c r="D136" s="829">
        <f>+D134+D135</f>
        <v>33849</v>
      </c>
      <c r="E136" s="321">
        <f>+E134+E135</f>
        <v>39368</v>
      </c>
      <c r="F136" s="321">
        <f>+F134+F135</f>
        <v>28965</v>
      </c>
      <c r="I136" s="57"/>
      <c r="J136" s="113"/>
      <c r="K136" s="113"/>
      <c r="L136" s="113"/>
    </row>
    <row r="137" spans="1:6" s="2" customFormat="1" ht="12.75" customHeight="1">
      <c r="A137" s="1047"/>
      <c r="B137" s="1047"/>
      <c r="C137" s="1047"/>
      <c r="D137" s="1047"/>
      <c r="E137" s="1047"/>
      <c r="F137" s="1047"/>
    </row>
    <row r="139" spans="1:6" ht="15.75">
      <c r="A139" s="1045" t="s">
        <v>173</v>
      </c>
      <c r="B139" s="1045"/>
      <c r="C139" s="1045"/>
      <c r="D139" s="1045"/>
      <c r="E139" s="1045"/>
      <c r="F139" s="1045"/>
    </row>
    <row r="140" spans="1:5" ht="16.5" thickBot="1">
      <c r="A140" s="1044" t="s">
        <v>163</v>
      </c>
      <c r="B140" s="1044"/>
      <c r="C140" s="268"/>
      <c r="D140" s="268"/>
      <c r="E140" s="268"/>
    </row>
    <row r="141" spans="1:7" ht="23.25" customHeight="1" thickBot="1">
      <c r="A141" s="33">
        <v>1</v>
      </c>
      <c r="B141" s="46" t="s">
        <v>310</v>
      </c>
      <c r="C141" s="124">
        <f>+C54-C114</f>
        <v>-6282</v>
      </c>
      <c r="D141" s="124">
        <f>+D54-D114</f>
        <v>68</v>
      </c>
      <c r="E141" s="124">
        <f>+E54-E114</f>
        <v>674</v>
      </c>
      <c r="F141" s="124">
        <f>+F54-F114</f>
        <v>11285</v>
      </c>
      <c r="G141" s="127"/>
    </row>
    <row r="142" ht="15.75">
      <c r="F142" s="116"/>
    </row>
    <row r="143" spans="1:6" ht="33" customHeight="1">
      <c r="A143" s="1046" t="s">
        <v>311</v>
      </c>
      <c r="B143" s="1046"/>
      <c r="C143" s="1046"/>
      <c r="D143" s="1046"/>
      <c r="E143" s="1046"/>
      <c r="F143" s="1046"/>
    </row>
    <row r="144" spans="1:5" ht="16.5" thickBot="1">
      <c r="A144" s="1044" t="s">
        <v>164</v>
      </c>
      <c r="B144" s="1044"/>
      <c r="C144" s="268"/>
      <c r="D144" s="268"/>
      <c r="E144" s="268"/>
    </row>
    <row r="145" spans="1:6" ht="12" customHeight="1" thickBot="1">
      <c r="A145" s="33" t="s">
        <v>3</v>
      </c>
      <c r="B145" s="46" t="s">
        <v>312</v>
      </c>
      <c r="C145" s="119">
        <f>C146-C149</f>
        <v>5306</v>
      </c>
      <c r="D145" s="119">
        <f>D146-D149</f>
        <v>-4831</v>
      </c>
      <c r="E145" s="119">
        <f>E146-E149</f>
        <v>-6717</v>
      </c>
      <c r="F145" s="119">
        <f>F146-F149</f>
        <v>-6683</v>
      </c>
    </row>
    <row r="146" spans="1:6" ht="12.75" customHeight="1">
      <c r="A146" s="23" t="s">
        <v>94</v>
      </c>
      <c r="B146" s="15" t="s">
        <v>313</v>
      </c>
      <c r="C146" s="144">
        <f aca="true" t="shared" si="0" ref="C146:F147">+C58</f>
        <v>5677</v>
      </c>
      <c r="D146" s="144">
        <f t="shared" si="0"/>
        <v>1251</v>
      </c>
      <c r="E146" s="144">
        <f t="shared" si="0"/>
        <v>480</v>
      </c>
      <c r="F146" s="144">
        <f t="shared" si="0"/>
        <v>480</v>
      </c>
    </row>
    <row r="147" spans="1:6" ht="12.75" customHeight="1">
      <c r="A147" s="18" t="s">
        <v>314</v>
      </c>
      <c r="B147" s="8" t="s">
        <v>320</v>
      </c>
      <c r="C147" s="147">
        <f t="shared" si="0"/>
        <v>0</v>
      </c>
      <c r="D147" s="147">
        <f t="shared" si="0"/>
        <v>1251</v>
      </c>
      <c r="E147" s="147">
        <f t="shared" si="0"/>
        <v>480</v>
      </c>
      <c r="F147" s="147">
        <f t="shared" si="0"/>
        <v>480</v>
      </c>
    </row>
    <row r="148" spans="1:6" ht="12.75" customHeight="1">
      <c r="A148" s="18" t="s">
        <v>315</v>
      </c>
      <c r="B148" s="141" t="s">
        <v>316</v>
      </c>
      <c r="C148" s="142">
        <f>+C66</f>
        <v>5677</v>
      </c>
      <c r="D148" s="142">
        <f>+D66</f>
        <v>0</v>
      </c>
      <c r="E148" s="142">
        <f>+E66</f>
        <v>0</v>
      </c>
      <c r="F148" s="142">
        <f>+F66</f>
        <v>0</v>
      </c>
    </row>
    <row r="149" spans="1:6" ht="12.75" customHeight="1">
      <c r="A149" s="22" t="s">
        <v>95</v>
      </c>
      <c r="B149" s="17" t="s">
        <v>317</v>
      </c>
      <c r="C149" s="143">
        <f aca="true" t="shared" si="1" ref="C149:F150">+C115</f>
        <v>371</v>
      </c>
      <c r="D149" s="143">
        <f t="shared" si="1"/>
        <v>6082</v>
      </c>
      <c r="E149" s="143">
        <f t="shared" si="1"/>
        <v>7197</v>
      </c>
      <c r="F149" s="143">
        <f t="shared" si="1"/>
        <v>7163</v>
      </c>
    </row>
    <row r="150" spans="1:6" ht="12.75" customHeight="1">
      <c r="A150" s="19" t="s">
        <v>318</v>
      </c>
      <c r="B150" s="9" t="s">
        <v>321</v>
      </c>
      <c r="C150" s="143">
        <f t="shared" si="1"/>
        <v>0</v>
      </c>
      <c r="D150" s="143">
        <f t="shared" si="1"/>
        <v>0</v>
      </c>
      <c r="E150" s="143">
        <f t="shared" si="1"/>
        <v>480</v>
      </c>
      <c r="F150" s="143">
        <f t="shared" si="1"/>
        <v>480</v>
      </c>
    </row>
    <row r="151" spans="1:6" ht="12.75" customHeight="1" thickBot="1">
      <c r="A151" s="24" t="s">
        <v>319</v>
      </c>
      <c r="B151" s="145" t="s">
        <v>322</v>
      </c>
      <c r="C151" s="118">
        <f>+C125</f>
        <v>371</v>
      </c>
      <c r="D151" s="118">
        <f>+D125</f>
        <v>6082</v>
      </c>
      <c r="E151" s="118">
        <f>+E125</f>
        <v>6717</v>
      </c>
      <c r="F151" s="118">
        <f>+F125</f>
        <v>6683</v>
      </c>
    </row>
    <row r="153" spans="1:5" ht="15.75">
      <c r="A153" s="1045" t="s">
        <v>1173</v>
      </c>
      <c r="B153" s="1045"/>
      <c r="C153" s="1045"/>
      <c r="D153" s="1045"/>
      <c r="E153" s="1045"/>
    </row>
    <row r="154" spans="1:4" ht="16.5" thickBot="1">
      <c r="A154" s="1044" t="s">
        <v>163</v>
      </c>
      <c r="B154" s="1044"/>
      <c r="C154" s="268"/>
      <c r="D154" s="268"/>
    </row>
    <row r="155" spans="1:6" ht="21.75" thickBot="1">
      <c r="A155" s="33">
        <v>1</v>
      </c>
      <c r="B155" s="46" t="s">
        <v>1174</v>
      </c>
      <c r="C155" s="124">
        <f>+C76-C136</f>
        <v>6004</v>
      </c>
      <c r="D155" s="314">
        <f>+D76-D136</f>
        <v>0</v>
      </c>
      <c r="E155" s="314">
        <f>+E76-E136</f>
        <v>0</v>
      </c>
      <c r="F155" s="56">
        <f>+F76-F136</f>
        <v>10627</v>
      </c>
    </row>
  </sheetData>
  <sheetProtection/>
  <mergeCells count="19">
    <mergeCell ref="A2:B2"/>
    <mergeCell ref="A3:A4"/>
    <mergeCell ref="B3:B4"/>
    <mergeCell ref="C3:C4"/>
    <mergeCell ref="D3:F3"/>
    <mergeCell ref="A77:F77"/>
    <mergeCell ref="A79:F79"/>
    <mergeCell ref="A80:B80"/>
    <mergeCell ref="A81:A82"/>
    <mergeCell ref="B81:B82"/>
    <mergeCell ref="C81:C82"/>
    <mergeCell ref="D81:F81"/>
    <mergeCell ref="A154:B154"/>
    <mergeCell ref="A137:F137"/>
    <mergeCell ref="A139:F139"/>
    <mergeCell ref="A140:B140"/>
    <mergeCell ref="A143:F143"/>
    <mergeCell ref="A144:B144"/>
    <mergeCell ref="A153:E153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1" r:id="rId1"/>
  <headerFooter alignWithMargins="0">
    <oddHeader>&amp;C&amp;"Times New Roman CE,Félkövér"&amp;12
Pula Község Önkormányzata
2012. ÉVI KÖLTSÉGVETÉSÉNEK MÉRLEGE&amp;10
&amp;R&amp;"Times New Roman CE,Félkövér dőlt"&amp;11 1. tájékoztató tábla a ........./2013. (.......) önkormányzati rendelethez</oddHeader>
  </headerFooter>
  <rowBreaks count="1" manualBreakCount="1">
    <brk id="77" max="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view="pageLayout" workbookViewId="0" topLeftCell="A1">
      <selection activeCell="G1" sqref="G1"/>
    </sheetView>
  </sheetViews>
  <sheetFormatPr defaultColWidth="9.00390625" defaultRowHeight="12.75"/>
  <cols>
    <col min="1" max="1" width="6.875" style="64" customWidth="1"/>
    <col min="2" max="2" width="36.00390625" style="63" customWidth="1"/>
    <col min="3" max="3" width="17.00390625" style="63" customWidth="1"/>
    <col min="4" max="9" width="12.875" style="63" customWidth="1"/>
    <col min="10" max="10" width="13.875" style="63" customWidth="1"/>
    <col min="11" max="16384" width="9.375" style="63" customWidth="1"/>
  </cols>
  <sheetData>
    <row r="1" spans="1:10" ht="14.25" thickBot="1">
      <c r="A1" s="887"/>
      <c r="B1" s="888" t="s">
        <v>1263</v>
      </c>
      <c r="C1" s="888"/>
      <c r="D1" s="888"/>
      <c r="E1" s="888"/>
      <c r="F1" s="888"/>
      <c r="G1" s="888"/>
      <c r="H1" s="888"/>
      <c r="I1" s="888"/>
      <c r="J1" s="933" t="s">
        <v>56</v>
      </c>
    </row>
    <row r="2" spans="1:10" s="85" customFormat="1" ht="26.25" customHeight="1">
      <c r="A2" s="1133" t="s">
        <v>66</v>
      </c>
      <c r="B2" s="1135" t="s">
        <v>455</v>
      </c>
      <c r="C2" s="1135" t="s">
        <v>456</v>
      </c>
      <c r="D2" s="1135" t="s">
        <v>457</v>
      </c>
      <c r="E2" s="1135" t="s">
        <v>465</v>
      </c>
      <c r="F2" s="938" t="s">
        <v>458</v>
      </c>
      <c r="G2" s="939"/>
      <c r="H2" s="939"/>
      <c r="I2" s="940"/>
      <c r="J2" s="1082" t="s">
        <v>459</v>
      </c>
    </row>
    <row r="3" spans="1:10" s="86" customFormat="1" ht="32.25" customHeight="1" thickBot="1">
      <c r="A3" s="1134"/>
      <c r="B3" s="1136"/>
      <c r="C3" s="1136"/>
      <c r="D3" s="1137"/>
      <c r="E3" s="1137"/>
      <c r="F3" s="941" t="s">
        <v>192</v>
      </c>
      <c r="G3" s="942" t="s">
        <v>353</v>
      </c>
      <c r="H3" s="942" t="s">
        <v>466</v>
      </c>
      <c r="I3" s="943" t="s">
        <v>467</v>
      </c>
      <c r="J3" s="1138"/>
    </row>
    <row r="4" spans="1:10" s="350" customFormat="1" ht="13.5" customHeight="1" thickBot="1">
      <c r="A4" s="944">
        <v>1</v>
      </c>
      <c r="B4" s="945">
        <v>2</v>
      </c>
      <c r="C4" s="946">
        <v>3</v>
      </c>
      <c r="D4" s="946">
        <v>4</v>
      </c>
      <c r="E4" s="946">
        <v>5</v>
      </c>
      <c r="F4" s="946">
        <v>6</v>
      </c>
      <c r="G4" s="946">
        <v>7</v>
      </c>
      <c r="H4" s="946">
        <v>8</v>
      </c>
      <c r="I4" s="946">
        <v>9</v>
      </c>
      <c r="J4" s="947" t="s">
        <v>460</v>
      </c>
    </row>
    <row r="5" spans="1:10" ht="33.75" customHeight="1">
      <c r="A5" s="948" t="s">
        <v>3</v>
      </c>
      <c r="B5" s="949" t="s">
        <v>461</v>
      </c>
      <c r="C5" s="351"/>
      <c r="D5" s="352"/>
      <c r="E5" s="352">
        <f>SUM(E6:E7)</f>
        <v>0</v>
      </c>
      <c r="F5" s="352">
        <f>SUM(F6:F7)</f>
        <v>0</v>
      </c>
      <c r="G5" s="352">
        <f>SUM(G6:G7)</f>
        <v>0</v>
      </c>
      <c r="H5" s="352">
        <f>SUM(H6:H7)</f>
        <v>0</v>
      </c>
      <c r="I5" s="353">
        <f>SUM(I6:I7)</f>
        <v>0</v>
      </c>
      <c r="J5" s="950">
        <f aca="true" t="shared" si="0" ref="J5:J17">SUM(F5:I5)</f>
        <v>0</v>
      </c>
    </row>
    <row r="6" spans="1:10" ht="21" customHeight="1">
      <c r="A6" s="956" t="s">
        <v>4</v>
      </c>
      <c r="B6" s="335" t="s">
        <v>67</v>
      </c>
      <c r="C6" s="355"/>
      <c r="D6" s="44"/>
      <c r="E6" s="44"/>
      <c r="F6" s="44"/>
      <c r="G6" s="44"/>
      <c r="H6" s="44"/>
      <c r="I6" s="67"/>
      <c r="J6" s="951">
        <f t="shared" si="0"/>
        <v>0</v>
      </c>
    </row>
    <row r="7" spans="1:10" ht="21" customHeight="1">
      <c r="A7" s="956" t="s">
        <v>5</v>
      </c>
      <c r="B7" s="335" t="s">
        <v>67</v>
      </c>
      <c r="C7" s="355"/>
      <c r="D7" s="44"/>
      <c r="E7" s="44"/>
      <c r="F7" s="44"/>
      <c r="G7" s="44"/>
      <c r="H7" s="44"/>
      <c r="I7" s="67"/>
      <c r="J7" s="951">
        <f t="shared" si="0"/>
        <v>0</v>
      </c>
    </row>
    <row r="8" spans="1:10" ht="36" customHeight="1">
      <c r="A8" s="956" t="s">
        <v>6</v>
      </c>
      <c r="B8" s="356" t="s">
        <v>462</v>
      </c>
      <c r="C8" s="357"/>
      <c r="D8" s="358">
        <f aca="true" t="shared" si="1" ref="D8:I8">SUM(D9:D10)</f>
        <v>16492</v>
      </c>
      <c r="E8" s="358">
        <f t="shared" si="1"/>
        <v>6683</v>
      </c>
      <c r="F8" s="358">
        <f t="shared" si="1"/>
        <v>0</v>
      </c>
      <c r="G8" s="358">
        <f t="shared" si="1"/>
        <v>0</v>
      </c>
      <c r="H8" s="358">
        <f t="shared" si="1"/>
        <v>0</v>
      </c>
      <c r="I8" s="359">
        <f t="shared" si="1"/>
        <v>0</v>
      </c>
      <c r="J8" s="952">
        <f t="shared" si="0"/>
        <v>0</v>
      </c>
    </row>
    <row r="9" spans="1:10" ht="21" customHeight="1">
      <c r="A9" s="956" t="s">
        <v>7</v>
      </c>
      <c r="B9" s="335" t="s">
        <v>1332</v>
      </c>
      <c r="C9" s="355">
        <v>2011</v>
      </c>
      <c r="D9" s="44">
        <v>5677</v>
      </c>
      <c r="E9" s="44">
        <v>5677</v>
      </c>
      <c r="F9" s="44"/>
      <c r="G9" s="44"/>
      <c r="H9" s="44"/>
      <c r="I9" s="67"/>
      <c r="J9" s="951">
        <f t="shared" si="0"/>
        <v>0</v>
      </c>
    </row>
    <row r="10" spans="1:10" ht="18" customHeight="1">
      <c r="A10" s="956" t="s">
        <v>8</v>
      </c>
      <c r="B10" s="335" t="s">
        <v>1333</v>
      </c>
      <c r="C10" s="355">
        <v>2009</v>
      </c>
      <c r="D10" s="44">
        <v>10815</v>
      </c>
      <c r="E10" s="44">
        <v>1006</v>
      </c>
      <c r="F10" s="44"/>
      <c r="G10" s="44"/>
      <c r="H10" s="44"/>
      <c r="I10" s="67"/>
      <c r="J10" s="951">
        <f t="shared" si="0"/>
        <v>0</v>
      </c>
    </row>
    <row r="11" spans="1:10" ht="21" customHeight="1">
      <c r="A11" s="956" t="s">
        <v>9</v>
      </c>
      <c r="B11" s="360" t="s">
        <v>463</v>
      </c>
      <c r="C11" s="357"/>
      <c r="D11" s="358">
        <f aca="true" t="shared" si="2" ref="D11:I11">SUM(D12:D12)</f>
        <v>0</v>
      </c>
      <c r="E11" s="358">
        <f t="shared" si="2"/>
        <v>0</v>
      </c>
      <c r="F11" s="358">
        <f t="shared" si="2"/>
        <v>0</v>
      </c>
      <c r="G11" s="358">
        <f t="shared" si="2"/>
        <v>0</v>
      </c>
      <c r="H11" s="358">
        <f t="shared" si="2"/>
        <v>0</v>
      </c>
      <c r="I11" s="359">
        <f t="shared" si="2"/>
        <v>0</v>
      </c>
      <c r="J11" s="952">
        <f t="shared" si="0"/>
        <v>0</v>
      </c>
    </row>
    <row r="12" spans="1:10" ht="21" customHeight="1">
      <c r="A12" s="956" t="s">
        <v>10</v>
      </c>
      <c r="B12" s="335" t="s">
        <v>67</v>
      </c>
      <c r="C12" s="355"/>
      <c r="D12" s="44"/>
      <c r="E12" s="44"/>
      <c r="F12" s="44"/>
      <c r="G12" s="44"/>
      <c r="H12" s="44"/>
      <c r="I12" s="67"/>
      <c r="J12" s="951">
        <f t="shared" si="0"/>
        <v>0</v>
      </c>
    </row>
    <row r="13" spans="1:10" ht="21" customHeight="1">
      <c r="A13" s="956" t="s">
        <v>11</v>
      </c>
      <c r="B13" s="360" t="s">
        <v>464</v>
      </c>
      <c r="C13" s="357"/>
      <c r="D13" s="358">
        <f aca="true" t="shared" si="3" ref="D13:I13">SUM(D14:D14)</f>
        <v>0</v>
      </c>
      <c r="E13" s="358">
        <f t="shared" si="3"/>
        <v>0</v>
      </c>
      <c r="F13" s="358">
        <f t="shared" si="3"/>
        <v>0</v>
      </c>
      <c r="G13" s="358">
        <f t="shared" si="3"/>
        <v>0</v>
      </c>
      <c r="H13" s="358">
        <f t="shared" si="3"/>
        <v>0</v>
      </c>
      <c r="I13" s="359">
        <f t="shared" si="3"/>
        <v>0</v>
      </c>
      <c r="J13" s="952">
        <f t="shared" si="0"/>
        <v>0</v>
      </c>
    </row>
    <row r="14" spans="1:10" ht="21" customHeight="1">
      <c r="A14" s="956" t="s">
        <v>12</v>
      </c>
      <c r="B14" s="335" t="s">
        <v>67</v>
      </c>
      <c r="C14" s="355"/>
      <c r="D14" s="44"/>
      <c r="E14" s="44"/>
      <c r="F14" s="44"/>
      <c r="G14" s="44"/>
      <c r="H14" s="44"/>
      <c r="I14" s="67"/>
      <c r="J14" s="951">
        <f t="shared" si="0"/>
        <v>0</v>
      </c>
    </row>
    <row r="15" spans="1:10" ht="21" customHeight="1">
      <c r="A15" s="957" t="s">
        <v>13</v>
      </c>
      <c r="B15" s="958" t="s">
        <v>141</v>
      </c>
      <c r="C15" s="361"/>
      <c r="D15" s="362">
        <f aca="true" t="shared" si="4" ref="D15:I15">SUM(D16:D17)</f>
        <v>14000</v>
      </c>
      <c r="E15" s="362">
        <f t="shared" si="4"/>
        <v>1977</v>
      </c>
      <c r="F15" s="362">
        <f t="shared" si="4"/>
        <v>4100</v>
      </c>
      <c r="G15" s="362">
        <f t="shared" si="4"/>
        <v>0</v>
      </c>
      <c r="H15" s="362">
        <f t="shared" si="4"/>
        <v>0</v>
      </c>
      <c r="I15" s="363">
        <f t="shared" si="4"/>
        <v>0</v>
      </c>
      <c r="J15" s="952">
        <f t="shared" si="0"/>
        <v>4100</v>
      </c>
    </row>
    <row r="16" spans="1:10" ht="21" customHeight="1">
      <c r="A16" s="957" t="s">
        <v>14</v>
      </c>
      <c r="B16" s="335" t="s">
        <v>1334</v>
      </c>
      <c r="C16" s="355">
        <v>2004</v>
      </c>
      <c r="D16" s="44">
        <v>4000</v>
      </c>
      <c r="E16" s="44">
        <v>317</v>
      </c>
      <c r="F16" s="44">
        <v>100</v>
      </c>
      <c r="G16" s="44"/>
      <c r="H16" s="44"/>
      <c r="I16" s="67"/>
      <c r="J16" s="951">
        <f t="shared" si="0"/>
        <v>100</v>
      </c>
    </row>
    <row r="17" spans="1:10" ht="21" customHeight="1">
      <c r="A17" s="957" t="s">
        <v>15</v>
      </c>
      <c r="B17" s="335" t="s">
        <v>1335</v>
      </c>
      <c r="C17" s="364">
        <v>2004</v>
      </c>
      <c r="D17" s="90">
        <v>10000</v>
      </c>
      <c r="E17" s="90">
        <v>1660</v>
      </c>
      <c r="F17" s="90">
        <v>4000</v>
      </c>
      <c r="G17" s="90"/>
      <c r="H17" s="90"/>
      <c r="I17" s="365"/>
      <c r="J17" s="951">
        <f t="shared" si="0"/>
        <v>4000</v>
      </c>
    </row>
    <row r="18" spans="1:10" ht="21" customHeight="1">
      <c r="A18" s="957">
        <v>14</v>
      </c>
      <c r="B18" s="1035" t="s">
        <v>1336</v>
      </c>
      <c r="C18" s="364">
        <v>2012</v>
      </c>
      <c r="D18" s="90">
        <v>236</v>
      </c>
      <c r="E18" s="90"/>
      <c r="F18" s="90"/>
      <c r="G18" s="90"/>
      <c r="H18" s="90"/>
      <c r="I18" s="365"/>
      <c r="J18" s="1036"/>
    </row>
    <row r="19" spans="1:10" ht="21" customHeight="1">
      <c r="A19" s="957">
        <v>15</v>
      </c>
      <c r="B19" s="1035" t="s">
        <v>1337</v>
      </c>
      <c r="C19" s="364">
        <v>2012</v>
      </c>
      <c r="D19" s="90">
        <v>28</v>
      </c>
      <c r="E19" s="90"/>
      <c r="F19" s="90"/>
      <c r="G19" s="90"/>
      <c r="H19" s="90"/>
      <c r="I19" s="365"/>
      <c r="J19" s="1036"/>
    </row>
    <row r="20" spans="1:10" ht="21" customHeight="1" thickBot="1">
      <c r="A20" s="957">
        <v>16</v>
      </c>
      <c r="B20" s="1035" t="s">
        <v>1338</v>
      </c>
      <c r="C20" s="364">
        <v>2012</v>
      </c>
      <c r="D20" s="90">
        <v>464</v>
      </c>
      <c r="E20" s="90"/>
      <c r="F20" s="90"/>
      <c r="G20" s="90"/>
      <c r="H20" s="90"/>
      <c r="I20" s="365"/>
      <c r="J20" s="1036"/>
    </row>
    <row r="21" spans="1:10" ht="21" customHeight="1" thickBot="1">
      <c r="A21" s="954">
        <v>17</v>
      </c>
      <c r="B21" s="955" t="s">
        <v>151</v>
      </c>
      <c r="C21" s="367"/>
      <c r="D21" s="120">
        <f aca="true" t="shared" si="5" ref="D21:J21">D5+D8+D11+D13+D15</f>
        <v>30492</v>
      </c>
      <c r="E21" s="120">
        <f t="shared" si="5"/>
        <v>8660</v>
      </c>
      <c r="F21" s="120">
        <f t="shared" si="5"/>
        <v>4100</v>
      </c>
      <c r="G21" s="120">
        <f t="shared" si="5"/>
        <v>0</v>
      </c>
      <c r="H21" s="120">
        <f t="shared" si="5"/>
        <v>0</v>
      </c>
      <c r="I21" s="336">
        <f t="shared" si="5"/>
        <v>0</v>
      </c>
      <c r="J21" s="953">
        <f t="shared" si="5"/>
        <v>4100</v>
      </c>
    </row>
  </sheetData>
  <sheetProtection/>
  <mergeCells count="6">
    <mergeCell ref="A2:A3"/>
    <mergeCell ref="B2:B3"/>
    <mergeCell ref="C2:C3"/>
    <mergeCell ref="D2:D3"/>
    <mergeCell ref="E2:E3"/>
    <mergeCell ref="J2:J3"/>
  </mergeCells>
  <printOptions horizontalCentered="1"/>
  <pageMargins left="0.7874015748031497" right="0.7874015748031497" top="1.39" bottom="0.984251968503937" header="0.7874015748031497" footer="0.7874015748031497"/>
  <pageSetup fitToHeight="1" fitToWidth="1" horizontalDpi="600" verticalDpi="600" orientation="landscape" paperSize="9" scale="91" r:id="rId1"/>
  <headerFooter alignWithMargins="0">
    <oddHeader>&amp;C&amp;"Times New Roman CE,Félkövér"&amp;12
Többéves kihatással járó döntésekből származó kötelezettségek
célok szerint, évenkénti bontásban&amp;R&amp;"Times New Roman CE,Félkövér dőlt"&amp;11 2. tájékoztató tábla a ......../2013. (........) önkormányzati rendelethez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B44" sqref="B44"/>
    </sheetView>
  </sheetViews>
  <sheetFormatPr defaultColWidth="9.00390625" defaultRowHeight="12.75"/>
  <cols>
    <col min="1" max="1" width="6.875" style="64" customWidth="1"/>
    <col min="2" max="2" width="50.375" style="63" customWidth="1"/>
    <col min="3" max="5" width="12.875" style="63" customWidth="1"/>
    <col min="6" max="6" width="13.875" style="63" customWidth="1"/>
    <col min="7" max="7" width="15.50390625" style="63" customWidth="1"/>
    <col min="8" max="8" width="16.875" style="63" customWidth="1"/>
    <col min="9" max="16384" width="9.375" style="63" customWidth="1"/>
  </cols>
  <sheetData>
    <row r="1" spans="1:8" s="92" customFormat="1" ht="15.75" thickBot="1">
      <c r="A1" s="91"/>
      <c r="H1" s="65" t="s">
        <v>56</v>
      </c>
    </row>
    <row r="2" spans="1:8" s="85" customFormat="1" ht="26.25" customHeight="1">
      <c r="A2" s="1141" t="s">
        <v>66</v>
      </c>
      <c r="B2" s="1143" t="s">
        <v>468</v>
      </c>
      <c r="C2" s="1141" t="s">
        <v>469</v>
      </c>
      <c r="D2" s="1141" t="s">
        <v>470</v>
      </c>
      <c r="E2" s="1145" t="s">
        <v>475</v>
      </c>
      <c r="F2" s="1147" t="s">
        <v>471</v>
      </c>
      <c r="G2" s="1148"/>
      <c r="H2" s="1139" t="s">
        <v>476</v>
      </c>
    </row>
    <row r="3" spans="1:8" s="86" customFormat="1" ht="40.5" customHeight="1" thickBot="1">
      <c r="A3" s="1142"/>
      <c r="B3" s="1144"/>
      <c r="C3" s="1144"/>
      <c r="D3" s="1142"/>
      <c r="E3" s="1146"/>
      <c r="F3" s="349" t="s">
        <v>192</v>
      </c>
      <c r="G3" s="368" t="s">
        <v>353</v>
      </c>
      <c r="H3" s="1140"/>
    </row>
    <row r="4" spans="1:8" s="87" customFormat="1" ht="12.75" customHeight="1" thickBot="1">
      <c r="A4" s="369">
        <v>1</v>
      </c>
      <c r="B4" s="370">
        <v>2</v>
      </c>
      <c r="C4" s="370">
        <v>3</v>
      </c>
      <c r="D4" s="371">
        <v>4</v>
      </c>
      <c r="E4" s="369">
        <v>5</v>
      </c>
      <c r="F4" s="371">
        <v>6</v>
      </c>
      <c r="G4" s="371">
        <v>7</v>
      </c>
      <c r="H4" s="255">
        <v>8</v>
      </c>
    </row>
    <row r="5" spans="1:8" ht="19.5" customHeight="1" thickBot="1">
      <c r="A5" s="366" t="s">
        <v>3</v>
      </c>
      <c r="B5" s="372" t="s">
        <v>472</v>
      </c>
      <c r="C5" s="373"/>
      <c r="D5" s="374"/>
      <c r="E5" s="375">
        <f>SUM(E6:E9)</f>
        <v>0</v>
      </c>
      <c r="F5" s="376">
        <f>SUM(F6:F9)</f>
        <v>0</v>
      </c>
      <c r="G5" s="376">
        <f>SUM(G6:G9)</f>
        <v>0</v>
      </c>
      <c r="H5" s="377">
        <f>SUM(H6:H9)</f>
        <v>0</v>
      </c>
    </row>
    <row r="6" spans="1:8" ht="19.5" customHeight="1">
      <c r="A6" s="354" t="s">
        <v>4</v>
      </c>
      <c r="B6" s="88" t="s">
        <v>67</v>
      </c>
      <c r="C6" s="378"/>
      <c r="D6" s="379"/>
      <c r="E6" s="89"/>
      <c r="F6" s="44"/>
      <c r="G6" s="44"/>
      <c r="H6" s="38"/>
    </row>
    <row r="7" spans="1:8" ht="19.5" customHeight="1">
      <c r="A7" s="354" t="s">
        <v>5</v>
      </c>
      <c r="B7" s="88" t="s">
        <v>67</v>
      </c>
      <c r="C7" s="378"/>
      <c r="D7" s="379"/>
      <c r="E7" s="89"/>
      <c r="F7" s="44"/>
      <c r="G7" s="44"/>
      <c r="H7" s="38"/>
    </row>
    <row r="8" spans="1:8" ht="19.5" customHeight="1">
      <c r="A8" s="354" t="s">
        <v>6</v>
      </c>
      <c r="B8" s="88" t="s">
        <v>67</v>
      </c>
      <c r="C8" s="378"/>
      <c r="D8" s="379"/>
      <c r="E8" s="89"/>
      <c r="F8" s="44"/>
      <c r="G8" s="44"/>
      <c r="H8" s="38"/>
    </row>
    <row r="9" spans="1:8" ht="19.5" customHeight="1" thickBot="1">
      <c r="A9" s="354" t="s">
        <v>7</v>
      </c>
      <c r="B9" s="88" t="s">
        <v>67</v>
      </c>
      <c r="C9" s="378"/>
      <c r="D9" s="379"/>
      <c r="E9" s="89"/>
      <c r="F9" s="44"/>
      <c r="G9" s="44"/>
      <c r="H9" s="38"/>
    </row>
    <row r="10" spans="1:8" ht="19.5" customHeight="1" thickBot="1">
      <c r="A10" s="366" t="s">
        <v>8</v>
      </c>
      <c r="B10" s="372" t="s">
        <v>473</v>
      </c>
      <c r="C10" s="380"/>
      <c r="D10" s="381"/>
      <c r="E10" s="375">
        <f>SUM(E11:E14)</f>
        <v>0</v>
      </c>
      <c r="F10" s="376">
        <f>SUM(F11:F14)</f>
        <v>0</v>
      </c>
      <c r="G10" s="376">
        <f>SUM(G11:G14)</f>
        <v>0</v>
      </c>
      <c r="H10" s="377">
        <f>SUM(H11:H14)</f>
        <v>0</v>
      </c>
    </row>
    <row r="11" spans="1:8" ht="19.5" customHeight="1">
      <c r="A11" s="354" t="s">
        <v>9</v>
      </c>
      <c r="B11" s="88" t="s">
        <v>67</v>
      </c>
      <c r="C11" s="378"/>
      <c r="D11" s="379"/>
      <c r="E11" s="89"/>
      <c r="F11" s="44"/>
      <c r="G11" s="44"/>
      <c r="H11" s="38"/>
    </row>
    <row r="12" spans="1:8" ht="19.5" customHeight="1">
      <c r="A12" s="354" t="s">
        <v>10</v>
      </c>
      <c r="B12" s="88" t="s">
        <v>67</v>
      </c>
      <c r="C12" s="378"/>
      <c r="D12" s="379"/>
      <c r="E12" s="89"/>
      <c r="F12" s="44"/>
      <c r="G12" s="44"/>
      <c r="H12" s="38"/>
    </row>
    <row r="13" spans="1:8" ht="19.5" customHeight="1">
      <c r="A13" s="354" t="s">
        <v>11</v>
      </c>
      <c r="B13" s="88" t="s">
        <v>67</v>
      </c>
      <c r="C13" s="378"/>
      <c r="D13" s="379"/>
      <c r="E13" s="89"/>
      <c r="F13" s="44"/>
      <c r="G13" s="44"/>
      <c r="H13" s="38"/>
    </row>
    <row r="14" spans="1:8" ht="19.5" customHeight="1" thickBot="1">
      <c r="A14" s="354" t="s">
        <v>12</v>
      </c>
      <c r="B14" s="88" t="s">
        <v>67</v>
      </c>
      <c r="C14" s="378"/>
      <c r="D14" s="379"/>
      <c r="E14" s="89"/>
      <c r="F14" s="44"/>
      <c r="G14" s="44"/>
      <c r="H14" s="38"/>
    </row>
    <row r="15" spans="1:8" ht="19.5" customHeight="1" thickBot="1">
      <c r="A15" s="366" t="s">
        <v>13</v>
      </c>
      <c r="B15" s="372" t="s">
        <v>474</v>
      </c>
      <c r="C15" s="373"/>
      <c r="D15" s="374"/>
      <c r="E15" s="375">
        <f>E5+E10</f>
        <v>0</v>
      </c>
      <c r="F15" s="376">
        <f>F5+F10</f>
        <v>0</v>
      </c>
      <c r="G15" s="376">
        <f>G5+G10</f>
        <v>0</v>
      </c>
      <c r="H15" s="377">
        <f>H5+H10</f>
        <v>0</v>
      </c>
    </row>
    <row r="16" ht="19.5" customHeight="1"/>
  </sheetData>
  <sheetProtection sheet="1"/>
  <mergeCells count="7"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Az önkormányzat által nyújtott hitel és kölcsön alakulása
 lejárat és eszközök szerinti bontásban&amp;R&amp;"Times New Roman CE,Félkövér dőlt"&amp;11 3. tájékoztató tábla a ......../2013. (........) önkormányzati rendelethez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C14" sqref="C14"/>
    </sheetView>
  </sheetViews>
  <sheetFormatPr defaultColWidth="9.00390625" defaultRowHeight="12.75"/>
  <cols>
    <col min="1" max="1" width="5.50390625" style="71" customWidth="1"/>
    <col min="2" max="2" width="39.375" style="71" customWidth="1"/>
    <col min="3" max="8" width="13.875" style="71" customWidth="1"/>
    <col min="9" max="9" width="15.125" style="71" customWidth="1"/>
    <col min="10" max="16384" width="9.375" style="71" customWidth="1"/>
  </cols>
  <sheetData>
    <row r="1" spans="1:9" ht="34.5" customHeight="1">
      <c r="A1" s="1151" t="s">
        <v>497</v>
      </c>
      <c r="B1" s="1152"/>
      <c r="C1" s="1152"/>
      <c r="D1" s="1152"/>
      <c r="E1" s="1152"/>
      <c r="F1" s="1152"/>
      <c r="G1" s="1152"/>
      <c r="H1" s="1152"/>
      <c r="I1" s="1152"/>
    </row>
    <row r="2" spans="2:9" ht="14.25" thickBot="1">
      <c r="B2" s="71" t="s">
        <v>1263</v>
      </c>
      <c r="H2" s="1153" t="s">
        <v>133</v>
      </c>
      <c r="I2" s="1153"/>
    </row>
    <row r="3" spans="1:9" ht="13.5" thickBot="1">
      <c r="A3" s="1154" t="s">
        <v>1</v>
      </c>
      <c r="B3" s="1156" t="s">
        <v>477</v>
      </c>
      <c r="C3" s="1158" t="s">
        <v>478</v>
      </c>
      <c r="D3" s="1160" t="s">
        <v>479</v>
      </c>
      <c r="E3" s="1161"/>
      <c r="F3" s="1161"/>
      <c r="G3" s="1161"/>
      <c r="H3" s="1161"/>
      <c r="I3" s="1162" t="s">
        <v>480</v>
      </c>
    </row>
    <row r="4" spans="1:9" s="94" customFormat="1" ht="42" customHeight="1" thickBot="1">
      <c r="A4" s="1155"/>
      <c r="B4" s="1157"/>
      <c r="C4" s="1159"/>
      <c r="D4" s="382" t="s">
        <v>481</v>
      </c>
      <c r="E4" s="382" t="s">
        <v>482</v>
      </c>
      <c r="F4" s="382" t="s">
        <v>483</v>
      </c>
      <c r="G4" s="383" t="s">
        <v>484</v>
      </c>
      <c r="H4" s="383" t="s">
        <v>485</v>
      </c>
      <c r="I4" s="1163"/>
    </row>
    <row r="5" spans="1:9" s="94" customFormat="1" ht="12" customHeight="1" thickBot="1">
      <c r="A5" s="49">
        <v>1</v>
      </c>
      <c r="B5" s="384">
        <v>2</v>
      </c>
      <c r="C5" s="384">
        <v>3</v>
      </c>
      <c r="D5" s="384">
        <v>4</v>
      </c>
      <c r="E5" s="384">
        <v>5</v>
      </c>
      <c r="F5" s="384">
        <v>6</v>
      </c>
      <c r="G5" s="384">
        <v>7</v>
      </c>
      <c r="H5" s="384" t="s">
        <v>486</v>
      </c>
      <c r="I5" s="385" t="s">
        <v>487</v>
      </c>
    </row>
    <row r="6" spans="1:9" s="94" customFormat="1" ht="18" customHeight="1">
      <c r="A6" s="1164" t="s">
        <v>488</v>
      </c>
      <c r="B6" s="1165"/>
      <c r="C6" s="1165"/>
      <c r="D6" s="1165"/>
      <c r="E6" s="1165"/>
      <c r="F6" s="1165"/>
      <c r="G6" s="1165"/>
      <c r="H6" s="1165"/>
      <c r="I6" s="1166"/>
    </row>
    <row r="7" spans="1:9" ht="15.75" customHeight="1">
      <c r="A7" s="249" t="s">
        <v>3</v>
      </c>
      <c r="B7" s="185" t="s">
        <v>489</v>
      </c>
      <c r="C7" s="95"/>
      <c r="D7" s="169"/>
      <c r="E7" s="169"/>
      <c r="F7" s="169"/>
      <c r="G7" s="386"/>
      <c r="H7" s="387">
        <f aca="true" t="shared" si="0" ref="H7:H13">SUM(D7:G7)</f>
        <v>0</v>
      </c>
      <c r="I7" s="250">
        <f aca="true" t="shared" si="1" ref="I7:I13">C7+H7</f>
        <v>0</v>
      </c>
    </row>
    <row r="8" spans="1:9" ht="22.5">
      <c r="A8" s="249" t="s">
        <v>4</v>
      </c>
      <c r="B8" s="185" t="s">
        <v>392</v>
      </c>
      <c r="C8" s="95"/>
      <c r="D8" s="169"/>
      <c r="E8" s="169"/>
      <c r="F8" s="169"/>
      <c r="G8" s="386"/>
      <c r="H8" s="387">
        <f t="shared" si="0"/>
        <v>0</v>
      </c>
      <c r="I8" s="250">
        <f t="shared" si="1"/>
        <v>0</v>
      </c>
    </row>
    <row r="9" spans="1:9" ht="22.5">
      <c r="A9" s="249" t="s">
        <v>5</v>
      </c>
      <c r="B9" s="185" t="s">
        <v>393</v>
      </c>
      <c r="C9" s="95"/>
      <c r="D9" s="169"/>
      <c r="E9" s="169"/>
      <c r="F9" s="169"/>
      <c r="G9" s="386"/>
      <c r="H9" s="387">
        <f t="shared" si="0"/>
        <v>0</v>
      </c>
      <c r="I9" s="250">
        <f t="shared" si="1"/>
        <v>0</v>
      </c>
    </row>
    <row r="10" spans="1:9" ht="15.75" customHeight="1">
      <c r="A10" s="249" t="s">
        <v>6</v>
      </c>
      <c r="B10" s="185" t="s">
        <v>394</v>
      </c>
      <c r="C10" s="95"/>
      <c r="D10" s="169"/>
      <c r="E10" s="169"/>
      <c r="F10" s="169"/>
      <c r="G10" s="386"/>
      <c r="H10" s="387">
        <f t="shared" si="0"/>
        <v>0</v>
      </c>
      <c r="I10" s="250">
        <f t="shared" si="1"/>
        <v>0</v>
      </c>
    </row>
    <row r="11" spans="1:9" ht="22.5">
      <c r="A11" s="249" t="s">
        <v>7</v>
      </c>
      <c r="B11" s="185" t="s">
        <v>395</v>
      </c>
      <c r="C11" s="95">
        <v>464</v>
      </c>
      <c r="D11" s="169"/>
      <c r="E11" s="169"/>
      <c r="F11" s="169"/>
      <c r="G11" s="386"/>
      <c r="H11" s="387">
        <f t="shared" si="0"/>
        <v>0</v>
      </c>
      <c r="I11" s="250">
        <f t="shared" si="1"/>
        <v>464</v>
      </c>
    </row>
    <row r="12" spans="1:9" ht="15.75" customHeight="1">
      <c r="A12" s="251" t="s">
        <v>8</v>
      </c>
      <c r="B12" s="252" t="s">
        <v>490</v>
      </c>
      <c r="C12" s="388">
        <v>236</v>
      </c>
      <c r="D12" s="170"/>
      <c r="E12" s="170"/>
      <c r="F12" s="170"/>
      <c r="G12" s="389"/>
      <c r="H12" s="387">
        <f t="shared" si="0"/>
        <v>0</v>
      </c>
      <c r="I12" s="250">
        <f t="shared" si="1"/>
        <v>236</v>
      </c>
    </row>
    <row r="13" spans="1:9" ht="15.75" customHeight="1" thickBot="1">
      <c r="A13" s="390" t="s">
        <v>9</v>
      </c>
      <c r="B13" s="391" t="s">
        <v>491</v>
      </c>
      <c r="C13" s="96">
        <v>28</v>
      </c>
      <c r="D13" s="392"/>
      <c r="E13" s="392"/>
      <c r="F13" s="392"/>
      <c r="G13" s="393"/>
      <c r="H13" s="387">
        <f t="shared" si="0"/>
        <v>0</v>
      </c>
      <c r="I13" s="250">
        <f t="shared" si="1"/>
        <v>28</v>
      </c>
    </row>
    <row r="14" spans="1:9" s="171" customFormat="1" ht="18" customHeight="1" thickBot="1">
      <c r="A14" s="1167" t="s">
        <v>492</v>
      </c>
      <c r="B14" s="1168"/>
      <c r="C14" s="253">
        <f aca="true" t="shared" si="2" ref="C14:I14">SUM(C7:C13)</f>
        <v>728</v>
      </c>
      <c r="D14" s="253">
        <f>SUM(D7:D13)</f>
        <v>0</v>
      </c>
      <c r="E14" s="253">
        <f t="shared" si="2"/>
        <v>0</v>
      </c>
      <c r="F14" s="253">
        <f t="shared" si="2"/>
        <v>0</v>
      </c>
      <c r="G14" s="394">
        <f t="shared" si="2"/>
        <v>0</v>
      </c>
      <c r="H14" s="394">
        <f t="shared" si="2"/>
        <v>0</v>
      </c>
      <c r="I14" s="254">
        <f t="shared" si="2"/>
        <v>728</v>
      </c>
    </row>
    <row r="15" spans="1:9" s="168" customFormat="1" ht="18" customHeight="1">
      <c r="A15" s="1169" t="s">
        <v>493</v>
      </c>
      <c r="B15" s="1170"/>
      <c r="C15" s="1170"/>
      <c r="D15" s="1170"/>
      <c r="E15" s="1170"/>
      <c r="F15" s="1170"/>
      <c r="G15" s="1170"/>
      <c r="H15" s="1170"/>
      <c r="I15" s="1171"/>
    </row>
    <row r="16" spans="1:9" s="168" customFormat="1" ht="12.75">
      <c r="A16" s="249" t="s">
        <v>3</v>
      </c>
      <c r="B16" s="185" t="s">
        <v>494</v>
      </c>
      <c r="C16" s="95"/>
      <c r="D16" s="169"/>
      <c r="E16" s="169"/>
      <c r="F16" s="169"/>
      <c r="G16" s="386"/>
      <c r="H16" s="387">
        <f>SUM(D16:G16)</f>
        <v>0</v>
      </c>
      <c r="I16" s="250">
        <f>C16+H16</f>
        <v>0</v>
      </c>
    </row>
    <row r="17" spans="1:9" ht="13.5" thickBot="1">
      <c r="A17" s="390" t="s">
        <v>4</v>
      </c>
      <c r="B17" s="391" t="s">
        <v>491</v>
      </c>
      <c r="C17" s="96"/>
      <c r="D17" s="392"/>
      <c r="E17" s="392"/>
      <c r="F17" s="392"/>
      <c r="G17" s="393"/>
      <c r="H17" s="387">
        <f>SUM(D17:G17)</f>
        <v>0</v>
      </c>
      <c r="I17" s="395">
        <f>C17+H17</f>
        <v>0</v>
      </c>
    </row>
    <row r="18" spans="1:9" ht="15.75" customHeight="1" thickBot="1">
      <c r="A18" s="1167" t="s">
        <v>495</v>
      </c>
      <c r="B18" s="1168"/>
      <c r="C18" s="253">
        <f aca="true" t="shared" si="3" ref="C18:I18">SUM(C16:C17)</f>
        <v>0</v>
      </c>
      <c r="D18" s="253">
        <f t="shared" si="3"/>
        <v>0</v>
      </c>
      <c r="E18" s="253">
        <f t="shared" si="3"/>
        <v>0</v>
      </c>
      <c r="F18" s="253">
        <f t="shared" si="3"/>
        <v>0</v>
      </c>
      <c r="G18" s="394">
        <f t="shared" si="3"/>
        <v>0</v>
      </c>
      <c r="H18" s="394">
        <f t="shared" si="3"/>
        <v>0</v>
      </c>
      <c r="I18" s="254">
        <f t="shared" si="3"/>
        <v>0</v>
      </c>
    </row>
    <row r="19" spans="1:9" ht="18" customHeight="1" thickBot="1">
      <c r="A19" s="1149" t="s">
        <v>496</v>
      </c>
      <c r="B19" s="1150"/>
      <c r="C19" s="396">
        <f aca="true" t="shared" si="4" ref="C19:I19">C14+C18</f>
        <v>728</v>
      </c>
      <c r="D19" s="396">
        <f t="shared" si="4"/>
        <v>0</v>
      </c>
      <c r="E19" s="396">
        <f t="shared" si="4"/>
        <v>0</v>
      </c>
      <c r="F19" s="396">
        <f t="shared" si="4"/>
        <v>0</v>
      </c>
      <c r="G19" s="396">
        <f t="shared" si="4"/>
        <v>0</v>
      </c>
      <c r="H19" s="396">
        <f t="shared" si="4"/>
        <v>0</v>
      </c>
      <c r="I19" s="254">
        <f t="shared" si="4"/>
        <v>728</v>
      </c>
    </row>
  </sheetData>
  <sheetProtection/>
  <mergeCells count="12">
    <mergeCell ref="A15:I15"/>
    <mergeCell ref="A18:B18"/>
    <mergeCell ref="A19:B19"/>
    <mergeCell ref="A1:I1"/>
    <mergeCell ref="H2:I2"/>
    <mergeCell ref="A3:A4"/>
    <mergeCell ref="B3:B4"/>
    <mergeCell ref="C3:C4"/>
    <mergeCell ref="D3:H3"/>
    <mergeCell ref="I3:I4"/>
    <mergeCell ref="A6:I6"/>
    <mergeCell ref="A14:B14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&amp;R&amp;"Times New Roman CE,Félkövér dőlt"&amp;11 4. tájékoztató tábla a ......../2013. (........)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SheetLayoutView="115" workbookViewId="0" topLeftCell="A1">
      <selection activeCell="B2" sqref="B2"/>
    </sheetView>
  </sheetViews>
  <sheetFormatPr defaultColWidth="9.00390625" defaultRowHeight="12.75"/>
  <cols>
    <col min="1" max="1" width="6.875" style="63" customWidth="1"/>
    <col min="2" max="2" width="40.125" style="64" customWidth="1"/>
    <col min="3" max="4" width="11.625" style="64" customWidth="1"/>
    <col min="5" max="5" width="11.625" style="63" customWidth="1"/>
    <col min="6" max="6" width="38.625" style="63" customWidth="1"/>
    <col min="7" max="9" width="11.625" style="63" customWidth="1"/>
    <col min="10" max="16384" width="9.375" style="63" customWidth="1"/>
  </cols>
  <sheetData>
    <row r="1" spans="2:10" ht="39.75" customHeight="1">
      <c r="B1" s="61" t="s">
        <v>176</v>
      </c>
      <c r="C1" s="61"/>
      <c r="D1" s="61"/>
      <c r="E1" s="62"/>
      <c r="F1" s="62"/>
      <c r="G1" s="62"/>
      <c r="H1" s="62"/>
      <c r="I1" s="62"/>
      <c r="J1" s="1059" t="s">
        <v>1187</v>
      </c>
    </row>
    <row r="2" spans="2:10" ht="14.25" thickBot="1">
      <c r="B2" s="1033" t="s">
        <v>1263</v>
      </c>
      <c r="I2" s="65" t="s">
        <v>56</v>
      </c>
      <c r="J2" s="1059"/>
    </row>
    <row r="3" spans="1:10" ht="24" customHeight="1" thickBot="1">
      <c r="A3" s="1060" t="s">
        <v>66</v>
      </c>
      <c r="B3" s="839" t="s">
        <v>42</v>
      </c>
      <c r="C3" s="840"/>
      <c r="D3" s="840"/>
      <c r="E3" s="841"/>
      <c r="F3" s="839" t="s">
        <v>48</v>
      </c>
      <c r="G3" s="842"/>
      <c r="H3" s="842"/>
      <c r="I3" s="843"/>
      <c r="J3" s="1059"/>
    </row>
    <row r="4" spans="1:10" s="66" customFormat="1" ht="35.25" customHeight="1" thickBot="1">
      <c r="A4" s="1061"/>
      <c r="B4" s="177" t="s">
        <v>57</v>
      </c>
      <c r="C4" s="844" t="s">
        <v>415</v>
      </c>
      <c r="D4" s="844" t="s">
        <v>414</v>
      </c>
      <c r="E4" s="178" t="s">
        <v>416</v>
      </c>
      <c r="F4" s="177" t="s">
        <v>57</v>
      </c>
      <c r="G4" s="178" t="s">
        <v>415</v>
      </c>
      <c r="H4" s="844" t="s">
        <v>414</v>
      </c>
      <c r="I4" s="346" t="s">
        <v>416</v>
      </c>
      <c r="J4" s="1059"/>
    </row>
    <row r="5" spans="1:10" s="66" customFormat="1" ht="12" customHeight="1" thickBot="1">
      <c r="A5" s="845">
        <v>1</v>
      </c>
      <c r="B5" s="846">
        <v>2</v>
      </c>
      <c r="C5" s="848">
        <v>3</v>
      </c>
      <c r="D5" s="847">
        <v>4</v>
      </c>
      <c r="E5" s="848">
        <v>5</v>
      </c>
      <c r="F5" s="846">
        <v>6</v>
      </c>
      <c r="G5" s="848">
        <v>7</v>
      </c>
      <c r="H5" s="849">
        <v>8</v>
      </c>
      <c r="I5" s="850">
        <v>9</v>
      </c>
      <c r="J5" s="1059"/>
    </row>
    <row r="6" spans="1:10" ht="12.75" customHeight="1">
      <c r="A6" s="868" t="s">
        <v>3</v>
      </c>
      <c r="B6" s="851" t="s">
        <v>68</v>
      </c>
      <c r="C6" s="986">
        <v>3730</v>
      </c>
      <c r="D6" s="976"/>
      <c r="E6" s="986"/>
      <c r="F6" s="851" t="s">
        <v>280</v>
      </c>
      <c r="G6" s="986">
        <v>4545</v>
      </c>
      <c r="H6" s="1000">
        <v>306</v>
      </c>
      <c r="I6" s="1001">
        <v>176</v>
      </c>
      <c r="J6" s="1059"/>
    </row>
    <row r="7" spans="1:10" ht="12.75" customHeight="1">
      <c r="A7" s="869" t="s">
        <v>4</v>
      </c>
      <c r="B7" s="852" t="s">
        <v>342</v>
      </c>
      <c r="C7" s="987">
        <v>275</v>
      </c>
      <c r="D7" s="977">
        <v>300</v>
      </c>
      <c r="E7" s="987">
        <v>300</v>
      </c>
      <c r="F7" s="852" t="s">
        <v>281</v>
      </c>
      <c r="G7" s="987">
        <v>7133</v>
      </c>
      <c r="H7" s="979">
        <v>301</v>
      </c>
      <c r="I7" s="1002">
        <v>301</v>
      </c>
      <c r="J7" s="1059"/>
    </row>
    <row r="8" spans="1:10" ht="12.75" customHeight="1">
      <c r="A8" s="869" t="s">
        <v>5</v>
      </c>
      <c r="B8" s="852" t="s">
        <v>167</v>
      </c>
      <c r="C8" s="987"/>
      <c r="D8" s="977"/>
      <c r="E8" s="987"/>
      <c r="F8" s="852" t="s">
        <v>282</v>
      </c>
      <c r="G8" s="987"/>
      <c r="H8" s="979"/>
      <c r="I8" s="1002"/>
      <c r="J8" s="1059"/>
    </row>
    <row r="9" spans="1:10" ht="12.75" customHeight="1">
      <c r="A9" s="869" t="s">
        <v>6</v>
      </c>
      <c r="B9" s="852" t="s">
        <v>224</v>
      </c>
      <c r="C9" s="987"/>
      <c r="D9" s="977"/>
      <c r="E9" s="987"/>
      <c r="F9" s="852" t="s">
        <v>283</v>
      </c>
      <c r="G9" s="987"/>
      <c r="H9" s="979"/>
      <c r="I9" s="1002"/>
      <c r="J9" s="1059"/>
    </row>
    <row r="10" spans="1:10" ht="26.25" customHeight="1">
      <c r="A10" s="869" t="s">
        <v>7</v>
      </c>
      <c r="B10" s="852" t="s">
        <v>46</v>
      </c>
      <c r="C10" s="987"/>
      <c r="D10" s="977"/>
      <c r="E10" s="987"/>
      <c r="F10" s="852" t="s">
        <v>344</v>
      </c>
      <c r="G10" s="987"/>
      <c r="H10" s="979"/>
      <c r="I10" s="1002"/>
      <c r="J10" s="1059"/>
    </row>
    <row r="11" spans="1:10" ht="26.25" customHeight="1">
      <c r="A11" s="869" t="s">
        <v>8</v>
      </c>
      <c r="B11" s="852" t="s">
        <v>150</v>
      </c>
      <c r="C11" s="987"/>
      <c r="D11" s="979"/>
      <c r="E11" s="988"/>
      <c r="F11" s="852" t="s">
        <v>345</v>
      </c>
      <c r="G11" s="987"/>
      <c r="H11" s="979"/>
      <c r="I11" s="1002"/>
      <c r="J11" s="1059"/>
    </row>
    <row r="12" spans="1:10" ht="12.75" customHeight="1">
      <c r="A12" s="869" t="s">
        <v>9</v>
      </c>
      <c r="B12" s="852" t="s">
        <v>106</v>
      </c>
      <c r="C12" s="987"/>
      <c r="D12" s="977"/>
      <c r="E12" s="987"/>
      <c r="F12" s="852" t="s">
        <v>290</v>
      </c>
      <c r="G12" s="987">
        <v>2668</v>
      </c>
      <c r="H12" s="979">
        <v>1902</v>
      </c>
      <c r="I12" s="1002">
        <v>1902</v>
      </c>
      <c r="J12" s="1059"/>
    </row>
    <row r="13" spans="1:10" ht="12.75" customHeight="1">
      <c r="A13" s="869" t="s">
        <v>10</v>
      </c>
      <c r="B13" s="852" t="s">
        <v>343</v>
      </c>
      <c r="C13" s="987"/>
      <c r="D13" s="977"/>
      <c r="E13" s="987"/>
      <c r="F13" s="865" t="s">
        <v>35</v>
      </c>
      <c r="G13" s="994"/>
      <c r="H13" s="994"/>
      <c r="I13" s="1024"/>
      <c r="J13" s="1059"/>
    </row>
    <row r="14" spans="1:10" ht="12.75" customHeight="1">
      <c r="A14" s="869" t="s">
        <v>11</v>
      </c>
      <c r="B14" s="852" t="s">
        <v>166</v>
      </c>
      <c r="C14" s="987"/>
      <c r="D14" s="979"/>
      <c r="E14" s="988"/>
      <c r="F14" s="68"/>
      <c r="G14" s="987"/>
      <c r="H14" s="987"/>
      <c r="I14" s="1024"/>
      <c r="J14" s="1059"/>
    </row>
    <row r="15" spans="1:10" ht="12.75" customHeight="1" thickBot="1">
      <c r="A15" s="869" t="s">
        <v>12</v>
      </c>
      <c r="B15" s="68" t="s">
        <v>1268</v>
      </c>
      <c r="C15" s="987"/>
      <c r="D15" s="979">
        <v>7972</v>
      </c>
      <c r="E15" s="1002">
        <v>7922</v>
      </c>
      <c r="F15" s="68"/>
      <c r="G15" s="987"/>
      <c r="H15" s="987"/>
      <c r="I15" s="1024"/>
      <c r="J15" s="1059"/>
    </row>
    <row r="16" spans="1:10" ht="15.75" customHeight="1" thickBot="1">
      <c r="A16" s="870" t="s">
        <v>13</v>
      </c>
      <c r="B16" s="117" t="s">
        <v>156</v>
      </c>
      <c r="C16" s="991">
        <f>SUM(C6:C15)</f>
        <v>4005</v>
      </c>
      <c r="D16" s="991">
        <f>SUM(D6:D15)</f>
        <v>8272</v>
      </c>
      <c r="E16" s="991">
        <f>SUM(E6:E15)</f>
        <v>8222</v>
      </c>
      <c r="F16" s="117" t="s">
        <v>157</v>
      </c>
      <c r="G16" s="991">
        <f>SUM(G6:G15)</f>
        <v>14346</v>
      </c>
      <c r="H16" s="991">
        <f>SUM(H6:H15)</f>
        <v>2509</v>
      </c>
      <c r="I16" s="1018">
        <f>SUM(I6:I15)</f>
        <v>2379</v>
      </c>
      <c r="J16" s="1059"/>
    </row>
    <row r="17" spans="1:10" ht="12.75" customHeight="1">
      <c r="A17" s="871" t="s">
        <v>14</v>
      </c>
      <c r="B17" s="863" t="s">
        <v>177</v>
      </c>
      <c r="C17" s="992">
        <v>6009</v>
      </c>
      <c r="D17" s="981">
        <v>1720</v>
      </c>
      <c r="E17" s="1021">
        <v>1720</v>
      </c>
      <c r="F17" s="865" t="s">
        <v>301</v>
      </c>
      <c r="G17" s="996"/>
      <c r="H17" s="996"/>
      <c r="I17" s="1025"/>
      <c r="J17" s="1059"/>
    </row>
    <row r="18" spans="1:10" ht="12.75" customHeight="1">
      <c r="A18" s="869" t="s">
        <v>15</v>
      </c>
      <c r="B18" s="865" t="s">
        <v>264</v>
      </c>
      <c r="C18" s="994"/>
      <c r="D18" s="983"/>
      <c r="E18" s="994"/>
      <c r="F18" s="865" t="s">
        <v>307</v>
      </c>
      <c r="G18" s="994"/>
      <c r="H18" s="994"/>
      <c r="I18" s="1026"/>
      <c r="J18" s="1059"/>
    </row>
    <row r="19" spans="1:10" ht="12.75" customHeight="1">
      <c r="A19" s="869" t="s">
        <v>16</v>
      </c>
      <c r="B19" s="865" t="s">
        <v>168</v>
      </c>
      <c r="C19" s="994">
        <v>5677</v>
      </c>
      <c r="D19" s="983"/>
      <c r="E19" s="994"/>
      <c r="F19" s="865" t="s">
        <v>171</v>
      </c>
      <c r="G19" s="994"/>
      <c r="H19" s="994">
        <v>5677</v>
      </c>
      <c r="I19" s="1026">
        <v>5677</v>
      </c>
      <c r="J19" s="1059"/>
    </row>
    <row r="20" spans="1:10" ht="12.75" customHeight="1">
      <c r="A20" s="869" t="s">
        <v>17</v>
      </c>
      <c r="B20" s="865" t="s">
        <v>169</v>
      </c>
      <c r="C20" s="994"/>
      <c r="D20" s="983"/>
      <c r="E20" s="994"/>
      <c r="F20" s="865" t="s">
        <v>172</v>
      </c>
      <c r="G20" s="994">
        <v>371</v>
      </c>
      <c r="H20" s="994">
        <v>1040</v>
      </c>
      <c r="I20" s="1026">
        <v>1006</v>
      </c>
      <c r="J20" s="1059"/>
    </row>
    <row r="21" spans="1:10" ht="12.75" customHeight="1">
      <c r="A21" s="869" t="s">
        <v>18</v>
      </c>
      <c r="B21" s="865" t="s">
        <v>266</v>
      </c>
      <c r="C21" s="994"/>
      <c r="D21" s="983"/>
      <c r="E21" s="994"/>
      <c r="F21" s="866" t="s">
        <v>303</v>
      </c>
      <c r="G21" s="995"/>
      <c r="H21" s="995"/>
      <c r="I21" s="1026"/>
      <c r="J21" s="1059"/>
    </row>
    <row r="22" spans="1:10" ht="26.25" customHeight="1">
      <c r="A22" s="869" t="s">
        <v>19</v>
      </c>
      <c r="B22" s="866" t="s">
        <v>346</v>
      </c>
      <c r="C22" s="995"/>
      <c r="D22" s="984"/>
      <c r="E22" s="994"/>
      <c r="F22" s="865" t="s">
        <v>308</v>
      </c>
      <c r="G22" s="994"/>
      <c r="H22" s="994"/>
      <c r="I22" s="1026"/>
      <c r="J22" s="1059"/>
    </row>
    <row r="23" spans="1:10" ht="12.75" customHeight="1">
      <c r="A23" s="869" t="s">
        <v>20</v>
      </c>
      <c r="B23" s="865" t="s">
        <v>268</v>
      </c>
      <c r="C23" s="994"/>
      <c r="D23" s="983"/>
      <c r="E23" s="994"/>
      <c r="F23" s="851" t="s">
        <v>305</v>
      </c>
      <c r="G23" s="986"/>
      <c r="H23" s="986"/>
      <c r="I23" s="1026"/>
      <c r="J23" s="1059"/>
    </row>
    <row r="24" spans="1:10" ht="12.75" customHeight="1">
      <c r="A24" s="869" t="s">
        <v>21</v>
      </c>
      <c r="B24" s="851" t="s">
        <v>273</v>
      </c>
      <c r="C24" s="986"/>
      <c r="D24" s="976"/>
      <c r="E24" s="994"/>
      <c r="F24" s="852" t="s">
        <v>309</v>
      </c>
      <c r="G24" s="987"/>
      <c r="H24" s="987"/>
      <c r="I24" s="1026"/>
      <c r="J24" s="1059"/>
    </row>
    <row r="25" spans="1:10" ht="12.75" customHeight="1">
      <c r="A25" s="869" t="s">
        <v>22</v>
      </c>
      <c r="B25" s="78" t="s">
        <v>1377</v>
      </c>
      <c r="C25" s="990">
        <v>49</v>
      </c>
      <c r="D25" s="980"/>
      <c r="E25" s="994"/>
      <c r="F25" s="107"/>
      <c r="G25" s="986"/>
      <c r="H25" s="986"/>
      <c r="I25" s="1026"/>
      <c r="J25" s="1059"/>
    </row>
    <row r="26" spans="1:10" ht="12.75" customHeight="1" thickBot="1">
      <c r="A26" s="872" t="s">
        <v>23</v>
      </c>
      <c r="B26" s="69" t="s">
        <v>1378</v>
      </c>
      <c r="C26" s="990">
        <v>800</v>
      </c>
      <c r="D26" s="980"/>
      <c r="E26" s="997"/>
      <c r="F26" s="78"/>
      <c r="G26" s="990"/>
      <c r="H26" s="990"/>
      <c r="I26" s="1027"/>
      <c r="J26" s="1059"/>
    </row>
    <row r="27" spans="1:10" ht="15.75" customHeight="1" thickBot="1">
      <c r="A27" s="870" t="s">
        <v>24</v>
      </c>
      <c r="B27" s="117" t="s">
        <v>1181</v>
      </c>
      <c r="C27" s="991">
        <f>SUM(C18:C26)</f>
        <v>6526</v>
      </c>
      <c r="D27" s="991">
        <f>SUM(D18:D26)</f>
        <v>0</v>
      </c>
      <c r="E27" s="991">
        <f>SUM(E18:E26)</f>
        <v>0</v>
      </c>
      <c r="F27" s="117" t="s">
        <v>1182</v>
      </c>
      <c r="G27" s="1028">
        <f>SUM(G17:G26)</f>
        <v>371</v>
      </c>
      <c r="H27" s="1028">
        <f>SUM(H17:H26)</f>
        <v>6717</v>
      </c>
      <c r="I27" s="1029">
        <f>SUM(I17:I26)</f>
        <v>6683</v>
      </c>
      <c r="J27" s="1059"/>
    </row>
    <row r="28" spans="1:10" ht="22.5" customHeight="1" thickBot="1">
      <c r="A28" s="870" t="s">
        <v>25</v>
      </c>
      <c r="B28" s="117" t="s">
        <v>1183</v>
      </c>
      <c r="C28" s="991">
        <f>+C16+C17+C27</f>
        <v>16540</v>
      </c>
      <c r="D28" s="991">
        <f>+D16+D17+D27</f>
        <v>9992</v>
      </c>
      <c r="E28" s="991">
        <f>+E16+E17+E27</f>
        <v>9942</v>
      </c>
      <c r="F28" s="117" t="s">
        <v>1185</v>
      </c>
      <c r="G28" s="991">
        <f>+G16+G27</f>
        <v>14717</v>
      </c>
      <c r="H28" s="991">
        <f>+H16+H27</f>
        <v>9226</v>
      </c>
      <c r="I28" s="1018">
        <f>+I16+I27</f>
        <v>9062</v>
      </c>
      <c r="J28" s="1059"/>
    </row>
    <row r="29" spans="1:10" ht="15.75" customHeight="1" thickBot="1">
      <c r="A29" s="870" t="s">
        <v>26</v>
      </c>
      <c r="B29" s="873" t="s">
        <v>1166</v>
      </c>
      <c r="C29" s="1022"/>
      <c r="D29" s="1022"/>
      <c r="E29" s="1022"/>
      <c r="F29" s="873" t="s">
        <v>1171</v>
      </c>
      <c r="G29" s="1022"/>
      <c r="H29" s="1022"/>
      <c r="I29" s="1030"/>
      <c r="J29" s="1059"/>
    </row>
    <row r="30" spans="1:10" ht="15.75" customHeight="1" thickBot="1">
      <c r="A30" s="870" t="s">
        <v>27</v>
      </c>
      <c r="B30" s="873" t="s">
        <v>1184</v>
      </c>
      <c r="C30" s="1023">
        <f>+C28+C29</f>
        <v>16540</v>
      </c>
      <c r="D30" s="1023">
        <f>+D28+D29</f>
        <v>9992</v>
      </c>
      <c r="E30" s="1023">
        <f>+E28+E29</f>
        <v>9942</v>
      </c>
      <c r="F30" s="873" t="s">
        <v>1186</v>
      </c>
      <c r="G30" s="1023">
        <f>+G28+G29</f>
        <v>14717</v>
      </c>
      <c r="H30" s="1023">
        <f>+H28+H29</f>
        <v>9226</v>
      </c>
      <c r="I30" s="1031">
        <f>+I28+I29</f>
        <v>9062</v>
      </c>
      <c r="J30" s="1059"/>
    </row>
    <row r="31" spans="1:10" ht="15.75" customHeight="1" thickBot="1">
      <c r="A31" s="870" t="s">
        <v>28</v>
      </c>
      <c r="B31" s="873" t="s">
        <v>190</v>
      </c>
      <c r="C31" s="1023">
        <f>IF(((G16-C16)&gt;0),G16-C16,"----")</f>
        <v>10341</v>
      </c>
      <c r="D31" s="1023" t="str">
        <f>IF(((H16-D16)&gt;0),H16-D16,"----")</f>
        <v>----</v>
      </c>
      <c r="E31" s="1023" t="str">
        <f>IF(((I16-E16)&gt;0),I16-E16,"----")</f>
        <v>----</v>
      </c>
      <c r="F31" s="873" t="s">
        <v>191</v>
      </c>
      <c r="G31" s="1023" t="str">
        <f>IF(((C16-G16)&gt;0),C16-G16,"----")</f>
        <v>----</v>
      </c>
      <c r="H31" s="1023">
        <f>IF(((D16-H16)&gt;0),D16-H16,"----")</f>
        <v>5763</v>
      </c>
      <c r="I31" s="1032">
        <f>IF(((E16-I16)&gt;0),E16-I16,"----")</f>
        <v>5843</v>
      </c>
      <c r="J31" s="1059"/>
    </row>
    <row r="32" spans="1:10" ht="13.5" thickBot="1">
      <c r="A32" s="870" t="s">
        <v>29</v>
      </c>
      <c r="B32" s="873" t="s">
        <v>1179</v>
      </c>
      <c r="C32" s="1023" t="str">
        <f>IF(((G30-C30)&gt;0),G30-C30,"----")</f>
        <v>----</v>
      </c>
      <c r="D32" s="1023" t="str">
        <f>IF(((H30-D30)&gt;0),H30-D30,"----")</f>
        <v>----</v>
      </c>
      <c r="E32" s="1023" t="str">
        <f>IF(((I30-E30)&gt;0),I30-E30,"----")</f>
        <v>----</v>
      </c>
      <c r="F32" s="873" t="s">
        <v>1180</v>
      </c>
      <c r="G32" s="1023">
        <f>IF(((C30-G30)&gt;0),C30-G30,"----")</f>
        <v>1823</v>
      </c>
      <c r="H32" s="1023">
        <f>IF(((D30-H30)&gt;0),D30-H30,"----")</f>
        <v>766</v>
      </c>
      <c r="I32" s="1031">
        <f>IF(((E30-I30)&gt;0),E30-I30,"----")</f>
        <v>880</v>
      </c>
      <c r="J32" s="1059"/>
    </row>
    <row r="33" ht="12.75">
      <c r="J33" s="148"/>
    </row>
    <row r="34" spans="2:10" ht="15.75">
      <c r="B34" s="114"/>
      <c r="C34" s="114"/>
      <c r="D34" s="114"/>
      <c r="J34" s="148"/>
    </row>
  </sheetData>
  <sheetProtection/>
  <mergeCells count="2">
    <mergeCell ref="A3:A4"/>
    <mergeCell ref="J1:J3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83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31"/>
  <sheetViews>
    <sheetView view="pageLayout" workbookViewId="0" topLeftCell="A1">
      <selection activeCell="H2" sqref="H2"/>
    </sheetView>
  </sheetViews>
  <sheetFormatPr defaultColWidth="9.00390625" defaultRowHeight="12.75"/>
  <cols>
    <col min="1" max="1" width="5.875" style="98" customWidth="1"/>
    <col min="2" max="2" width="55.875" style="5" customWidth="1"/>
    <col min="3" max="4" width="14.875" style="5" customWidth="1"/>
    <col min="5" max="16384" width="9.375" style="5" customWidth="1"/>
  </cols>
  <sheetData>
    <row r="1" spans="1:4" s="92" customFormat="1" ht="15.75" thickBot="1">
      <c r="A1" s="91"/>
      <c r="B1" s="1042" t="s">
        <v>1263</v>
      </c>
      <c r="D1" s="65" t="s">
        <v>56</v>
      </c>
    </row>
    <row r="2" spans="1:4" s="94" customFormat="1" ht="48" customHeight="1" thickBot="1">
      <c r="A2" s="93" t="s">
        <v>1</v>
      </c>
      <c r="B2" s="382" t="s">
        <v>2</v>
      </c>
      <c r="C2" s="382" t="s">
        <v>498</v>
      </c>
      <c r="D2" s="397" t="s">
        <v>499</v>
      </c>
    </row>
    <row r="3" spans="1:4" s="94" customFormat="1" ht="13.5" customHeight="1" thickBot="1">
      <c r="A3" s="398">
        <v>1</v>
      </c>
      <c r="B3" s="399">
        <v>2</v>
      </c>
      <c r="C3" s="399">
        <v>3</v>
      </c>
      <c r="D3" s="400">
        <v>4</v>
      </c>
    </row>
    <row r="4" spans="1:4" ht="18" customHeight="1">
      <c r="A4" s="401" t="s">
        <v>3</v>
      </c>
      <c r="B4" s="402" t="s">
        <v>187</v>
      </c>
      <c r="C4" s="403"/>
      <c r="D4" s="404"/>
    </row>
    <row r="5" spans="1:4" ht="18" customHeight="1">
      <c r="A5" s="405" t="s">
        <v>4</v>
      </c>
      <c r="B5" s="406" t="s">
        <v>188</v>
      </c>
      <c r="C5" s="407"/>
      <c r="D5" s="408"/>
    </row>
    <row r="6" spans="1:4" ht="18" customHeight="1">
      <c r="A6" s="405" t="s">
        <v>5</v>
      </c>
      <c r="B6" s="406" t="s">
        <v>118</v>
      </c>
      <c r="C6" s="407"/>
      <c r="D6" s="408"/>
    </row>
    <row r="7" spans="1:4" ht="18" customHeight="1">
      <c r="A7" s="405" t="s">
        <v>6</v>
      </c>
      <c r="B7" s="406" t="s">
        <v>119</v>
      </c>
      <c r="C7" s="407"/>
      <c r="D7" s="408"/>
    </row>
    <row r="8" spans="1:4" ht="18" customHeight="1">
      <c r="A8" s="409" t="s">
        <v>7</v>
      </c>
      <c r="B8" s="406" t="s">
        <v>179</v>
      </c>
      <c r="C8" s="407"/>
      <c r="D8" s="408"/>
    </row>
    <row r="9" spans="1:4" ht="18" customHeight="1">
      <c r="A9" s="405" t="s">
        <v>8</v>
      </c>
      <c r="B9" s="406" t="s">
        <v>180</v>
      </c>
      <c r="C9" s="407"/>
      <c r="D9" s="408"/>
    </row>
    <row r="10" spans="1:4" ht="18" customHeight="1">
      <c r="A10" s="409" t="s">
        <v>9</v>
      </c>
      <c r="B10" s="410" t="s">
        <v>181</v>
      </c>
      <c r="C10" s="407"/>
      <c r="D10" s="408"/>
    </row>
    <row r="11" spans="1:4" ht="18" customHeight="1">
      <c r="A11" s="405" t="s">
        <v>10</v>
      </c>
      <c r="B11" s="410" t="s">
        <v>182</v>
      </c>
      <c r="C11" s="407"/>
      <c r="D11" s="408"/>
    </row>
    <row r="12" spans="1:4" ht="18" customHeight="1">
      <c r="A12" s="409" t="s">
        <v>11</v>
      </c>
      <c r="B12" s="410" t="s">
        <v>183</v>
      </c>
      <c r="C12" s="407">
        <v>468</v>
      </c>
      <c r="D12" s="408">
        <v>405</v>
      </c>
    </row>
    <row r="13" spans="1:4" ht="18" customHeight="1">
      <c r="A13" s="405" t="s">
        <v>12</v>
      </c>
      <c r="B13" s="410" t="s">
        <v>184</v>
      </c>
      <c r="C13" s="407"/>
      <c r="D13" s="408"/>
    </row>
    <row r="14" spans="1:4" ht="18" customHeight="1">
      <c r="A14" s="409" t="s">
        <v>13</v>
      </c>
      <c r="B14" s="410" t="s">
        <v>185</v>
      </c>
      <c r="C14" s="407"/>
      <c r="D14" s="408"/>
    </row>
    <row r="15" spans="1:4" ht="22.5">
      <c r="A15" s="405" t="s">
        <v>14</v>
      </c>
      <c r="B15" s="410" t="s">
        <v>186</v>
      </c>
      <c r="C15" s="407"/>
      <c r="D15" s="408"/>
    </row>
    <row r="16" spans="1:4" ht="18" customHeight="1">
      <c r="A16" s="409" t="s">
        <v>15</v>
      </c>
      <c r="B16" s="406" t="s">
        <v>120</v>
      </c>
      <c r="C16" s="407"/>
      <c r="D16" s="408"/>
    </row>
    <row r="17" spans="1:4" ht="18" customHeight="1">
      <c r="A17" s="405" t="s">
        <v>16</v>
      </c>
      <c r="B17" s="406" t="s">
        <v>121</v>
      </c>
      <c r="C17" s="407"/>
      <c r="D17" s="408"/>
    </row>
    <row r="18" spans="1:4" ht="18" customHeight="1">
      <c r="A18" s="409" t="s">
        <v>17</v>
      </c>
      <c r="B18" s="406" t="s">
        <v>122</v>
      </c>
      <c r="C18" s="407"/>
      <c r="D18" s="408"/>
    </row>
    <row r="19" spans="1:4" ht="18" customHeight="1">
      <c r="A19" s="405" t="s">
        <v>18</v>
      </c>
      <c r="B19" s="406" t="s">
        <v>123</v>
      </c>
      <c r="C19" s="407"/>
      <c r="D19" s="408"/>
    </row>
    <row r="20" spans="1:4" ht="18" customHeight="1">
      <c r="A20" s="409" t="s">
        <v>19</v>
      </c>
      <c r="B20" s="406" t="s">
        <v>124</v>
      </c>
      <c r="C20" s="407"/>
      <c r="D20" s="408"/>
    </row>
    <row r="21" spans="1:4" ht="18" customHeight="1">
      <c r="A21" s="405" t="s">
        <v>20</v>
      </c>
      <c r="B21" s="95"/>
      <c r="C21" s="407"/>
      <c r="D21" s="408"/>
    </row>
    <row r="22" spans="1:4" ht="18" customHeight="1">
      <c r="A22" s="409" t="s">
        <v>21</v>
      </c>
      <c r="B22" s="95"/>
      <c r="C22" s="407"/>
      <c r="D22" s="408"/>
    </row>
    <row r="23" spans="1:4" ht="18" customHeight="1">
      <c r="A23" s="405" t="s">
        <v>22</v>
      </c>
      <c r="B23" s="95"/>
      <c r="C23" s="407"/>
      <c r="D23" s="408"/>
    </row>
    <row r="24" spans="1:4" ht="18" customHeight="1">
      <c r="A24" s="409" t="s">
        <v>23</v>
      </c>
      <c r="B24" s="95"/>
      <c r="C24" s="407"/>
      <c r="D24" s="408"/>
    </row>
    <row r="25" spans="1:4" ht="18" customHeight="1">
      <c r="A25" s="405" t="s">
        <v>24</v>
      </c>
      <c r="B25" s="95"/>
      <c r="C25" s="407"/>
      <c r="D25" s="408"/>
    </row>
    <row r="26" spans="1:4" ht="18" customHeight="1">
      <c r="A26" s="409" t="s">
        <v>25</v>
      </c>
      <c r="B26" s="95"/>
      <c r="C26" s="407"/>
      <c r="D26" s="408"/>
    </row>
    <row r="27" spans="1:4" ht="18" customHeight="1">
      <c r="A27" s="405" t="s">
        <v>26</v>
      </c>
      <c r="B27" s="95"/>
      <c r="C27" s="407"/>
      <c r="D27" s="408"/>
    </row>
    <row r="28" spans="1:4" ht="18" customHeight="1">
      <c r="A28" s="409" t="s">
        <v>27</v>
      </c>
      <c r="B28" s="95"/>
      <c r="C28" s="407"/>
      <c r="D28" s="408"/>
    </row>
    <row r="29" spans="1:4" ht="18" customHeight="1" thickBot="1">
      <c r="A29" s="411" t="s">
        <v>28</v>
      </c>
      <c r="B29" s="96"/>
      <c r="C29" s="412"/>
      <c r="D29" s="413"/>
    </row>
    <row r="30" spans="1:4" ht="18" customHeight="1" thickBot="1">
      <c r="A30" s="414" t="s">
        <v>29</v>
      </c>
      <c r="B30" s="415" t="s">
        <v>37</v>
      </c>
      <c r="C30" s="416">
        <f>SUM(C4:C29)</f>
        <v>468</v>
      </c>
      <c r="D30" s="417">
        <f>SUM(D4:D29)</f>
        <v>405</v>
      </c>
    </row>
    <row r="31" spans="1:4" ht="25.5" customHeight="1">
      <c r="A31" s="97"/>
      <c r="B31" s="1172" t="s">
        <v>500</v>
      </c>
      <c r="C31" s="1172"/>
      <c r="D31" s="1172"/>
    </row>
  </sheetData>
  <sheetProtection/>
  <mergeCells count="1">
    <mergeCell ref="B31:D31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......../2013. (........) önkormányzati rendelethez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F36"/>
  <sheetViews>
    <sheetView view="pageLayout" workbookViewId="0" topLeftCell="A1">
      <selection activeCell="F36" sqref="F36"/>
    </sheetView>
  </sheetViews>
  <sheetFormatPr defaultColWidth="9.00390625" defaultRowHeight="12.75"/>
  <cols>
    <col min="1" max="1" width="6.625" style="71" customWidth="1"/>
    <col min="2" max="2" width="32.875" style="71" customWidth="1"/>
    <col min="3" max="3" width="20.875" style="71" customWidth="1"/>
    <col min="4" max="6" width="12.875" style="71" customWidth="1"/>
    <col min="7" max="16384" width="9.375" style="71" customWidth="1"/>
  </cols>
  <sheetData>
    <row r="1" spans="2:6" ht="14.25" thickBot="1">
      <c r="B1" s="71" t="s">
        <v>1263</v>
      </c>
      <c r="C1" s="418"/>
      <c r="D1" s="418"/>
      <c r="E1" s="418"/>
      <c r="F1" s="418" t="s">
        <v>133</v>
      </c>
    </row>
    <row r="2" spans="1:6" ht="42.75" customHeight="1" thickBot="1">
      <c r="A2" s="419" t="s">
        <v>66</v>
      </c>
      <c r="B2" s="420" t="s">
        <v>126</v>
      </c>
      <c r="C2" s="420" t="s">
        <v>127</v>
      </c>
      <c r="D2" s="421" t="s">
        <v>501</v>
      </c>
      <c r="E2" s="421" t="s">
        <v>1347</v>
      </c>
      <c r="F2" s="422" t="s">
        <v>502</v>
      </c>
    </row>
    <row r="3" spans="1:6" ht="15.75" customHeight="1">
      <c r="A3" s="423" t="s">
        <v>3</v>
      </c>
      <c r="B3" s="424" t="s">
        <v>1339</v>
      </c>
      <c r="C3" s="424" t="s">
        <v>1346</v>
      </c>
      <c r="D3" s="425">
        <v>6009</v>
      </c>
      <c r="E3" s="425">
        <v>6011</v>
      </c>
      <c r="F3" s="426">
        <v>5994</v>
      </c>
    </row>
    <row r="4" spans="1:6" ht="15.75" customHeight="1">
      <c r="A4" s="427" t="s">
        <v>4</v>
      </c>
      <c r="B4" s="428" t="s">
        <v>1340</v>
      </c>
      <c r="C4" s="428" t="s">
        <v>1348</v>
      </c>
      <c r="D4" s="429">
        <v>195</v>
      </c>
      <c r="E4" s="429">
        <v>195</v>
      </c>
      <c r="F4" s="430">
        <v>195</v>
      </c>
    </row>
    <row r="5" spans="1:6" ht="15.75" customHeight="1">
      <c r="A5" s="427" t="s">
        <v>5</v>
      </c>
      <c r="B5" s="428" t="s">
        <v>1341</v>
      </c>
      <c r="C5" s="428" t="s">
        <v>1348</v>
      </c>
      <c r="D5" s="429">
        <v>190</v>
      </c>
      <c r="E5" s="429">
        <v>190</v>
      </c>
      <c r="F5" s="430">
        <v>190</v>
      </c>
    </row>
    <row r="6" spans="1:6" ht="15.75" customHeight="1">
      <c r="A6" s="427" t="s">
        <v>6</v>
      </c>
      <c r="B6" s="428" t="s">
        <v>1342</v>
      </c>
      <c r="C6" s="428" t="s">
        <v>1348</v>
      </c>
      <c r="D6" s="429">
        <v>13</v>
      </c>
      <c r="E6" s="429">
        <v>13</v>
      </c>
      <c r="F6" s="430">
        <v>13</v>
      </c>
    </row>
    <row r="7" spans="1:6" ht="15.75" customHeight="1">
      <c r="A7" s="427" t="s">
        <v>7</v>
      </c>
      <c r="B7" s="1038" t="s">
        <v>1353</v>
      </c>
      <c r="C7" s="428"/>
      <c r="D7" s="1039">
        <v>6407</v>
      </c>
      <c r="E7" s="1039">
        <v>6409</v>
      </c>
      <c r="F7" s="1040">
        <v>6392</v>
      </c>
    </row>
    <row r="8" spans="1:6" ht="15.75" customHeight="1">
      <c r="A8" s="427" t="s">
        <v>8</v>
      </c>
      <c r="B8" s="428" t="s">
        <v>1343</v>
      </c>
      <c r="C8" s="428" t="s">
        <v>1348</v>
      </c>
      <c r="D8" s="429">
        <v>20</v>
      </c>
      <c r="E8" s="429">
        <v>20</v>
      </c>
      <c r="F8" s="430">
        <v>40</v>
      </c>
    </row>
    <row r="9" spans="1:6" ht="15.75" customHeight="1">
      <c r="A9" s="427" t="s">
        <v>9</v>
      </c>
      <c r="B9" s="428" t="s">
        <v>1344</v>
      </c>
      <c r="C9" s="428" t="s">
        <v>1348</v>
      </c>
      <c r="D9" s="429">
        <v>631</v>
      </c>
      <c r="E9" s="429">
        <v>581</v>
      </c>
      <c r="F9" s="430">
        <v>317</v>
      </c>
    </row>
    <row r="10" spans="1:6" ht="15.75" customHeight="1">
      <c r="A10" s="427" t="s">
        <v>10</v>
      </c>
      <c r="B10" s="428" t="s">
        <v>1345</v>
      </c>
      <c r="C10" s="428" t="s">
        <v>1348</v>
      </c>
      <c r="D10" s="429">
        <v>100</v>
      </c>
      <c r="E10" s="429">
        <v>150</v>
      </c>
      <c r="F10" s="430">
        <v>150</v>
      </c>
    </row>
    <row r="11" spans="1:6" ht="15.75" customHeight="1">
      <c r="A11" s="427" t="s">
        <v>11</v>
      </c>
      <c r="B11" s="428" t="s">
        <v>1349</v>
      </c>
      <c r="C11" s="428" t="s">
        <v>1348</v>
      </c>
      <c r="D11" s="429">
        <v>10</v>
      </c>
      <c r="E11" s="429">
        <v>10</v>
      </c>
      <c r="F11" s="430">
        <v>10</v>
      </c>
    </row>
    <row r="12" spans="1:6" ht="15.75" customHeight="1">
      <c r="A12" s="427" t="s">
        <v>12</v>
      </c>
      <c r="B12" s="428" t="s">
        <v>1350</v>
      </c>
      <c r="C12" s="428" t="s">
        <v>1348</v>
      </c>
      <c r="D12" s="429">
        <v>360</v>
      </c>
      <c r="E12" s="429">
        <v>360</v>
      </c>
      <c r="F12" s="430">
        <v>360</v>
      </c>
    </row>
    <row r="13" spans="1:6" ht="15.75" customHeight="1">
      <c r="A13" s="427" t="s">
        <v>13</v>
      </c>
      <c r="B13" s="428" t="s">
        <v>1351</v>
      </c>
      <c r="C13" s="428" t="s">
        <v>1352</v>
      </c>
      <c r="D13" s="429">
        <v>1440</v>
      </c>
      <c r="E13" s="429">
        <v>1660</v>
      </c>
      <c r="F13" s="430">
        <v>1660</v>
      </c>
    </row>
    <row r="14" spans="1:6" ht="15.75" customHeight="1">
      <c r="A14" s="427" t="s">
        <v>14</v>
      </c>
      <c r="B14" s="1038" t="s">
        <v>1354</v>
      </c>
      <c r="C14" s="428"/>
      <c r="D14" s="1039">
        <v>2561</v>
      </c>
      <c r="E14" s="1039">
        <v>2781</v>
      </c>
      <c r="F14" s="1040">
        <v>2537</v>
      </c>
    </row>
    <row r="15" spans="1:6" ht="15.75" customHeight="1">
      <c r="A15" s="427" t="s">
        <v>15</v>
      </c>
      <c r="B15" s="428"/>
      <c r="C15" s="428"/>
      <c r="D15" s="429"/>
      <c r="E15" s="429"/>
      <c r="F15" s="430"/>
    </row>
    <row r="16" spans="1:6" ht="25.5" customHeight="1">
      <c r="A16" s="427" t="s">
        <v>16</v>
      </c>
      <c r="B16" s="1041" t="s">
        <v>1355</v>
      </c>
      <c r="C16" s="1038" t="s">
        <v>1356</v>
      </c>
      <c r="D16" s="429"/>
      <c r="E16" s="1039">
        <v>115</v>
      </c>
      <c r="F16" s="1040">
        <v>115</v>
      </c>
    </row>
    <row r="17" spans="1:6" ht="15.75" customHeight="1">
      <c r="A17" s="427" t="s">
        <v>17</v>
      </c>
      <c r="B17" s="1038" t="s">
        <v>1357</v>
      </c>
      <c r="C17" s="428"/>
      <c r="D17" s="1039"/>
      <c r="E17" s="1039"/>
      <c r="F17" s="1040"/>
    </row>
    <row r="18" spans="1:6" ht="15.75" customHeight="1">
      <c r="A18" s="427" t="s">
        <v>18</v>
      </c>
      <c r="B18" s="428" t="s">
        <v>1358</v>
      </c>
      <c r="C18" s="428"/>
      <c r="D18" s="429"/>
      <c r="E18" s="429">
        <v>630</v>
      </c>
      <c r="F18" s="430">
        <v>629</v>
      </c>
    </row>
    <row r="19" spans="1:6" ht="15.75" customHeight="1">
      <c r="A19" s="427" t="s">
        <v>19</v>
      </c>
      <c r="B19" s="428" t="s">
        <v>1359</v>
      </c>
      <c r="C19" s="428"/>
      <c r="D19" s="429"/>
      <c r="E19" s="429">
        <v>287</v>
      </c>
      <c r="F19" s="430">
        <v>287</v>
      </c>
    </row>
    <row r="20" spans="1:6" ht="15.75" customHeight="1">
      <c r="A20" s="427" t="s">
        <v>20</v>
      </c>
      <c r="B20" s="428" t="s">
        <v>1360</v>
      </c>
      <c r="C20" s="428"/>
      <c r="D20" s="429"/>
      <c r="E20" s="429">
        <v>921</v>
      </c>
      <c r="F20" s="430">
        <v>921</v>
      </c>
    </row>
    <row r="21" spans="1:6" ht="15.75" customHeight="1">
      <c r="A21" s="427" t="s">
        <v>21</v>
      </c>
      <c r="B21" s="428" t="s">
        <v>1361</v>
      </c>
      <c r="C21" s="428"/>
      <c r="D21" s="429">
        <v>100</v>
      </c>
      <c r="E21" s="429">
        <v>145</v>
      </c>
      <c r="F21" s="430">
        <v>145</v>
      </c>
    </row>
    <row r="22" spans="1:6" ht="15.75" customHeight="1">
      <c r="A22" s="427" t="s">
        <v>22</v>
      </c>
      <c r="B22" s="428" t="s">
        <v>1362</v>
      </c>
      <c r="C22" s="428"/>
      <c r="D22" s="429">
        <v>50</v>
      </c>
      <c r="E22" s="429">
        <v>50</v>
      </c>
      <c r="F22" s="430">
        <v>20</v>
      </c>
    </row>
    <row r="23" spans="1:6" ht="15.75" customHeight="1">
      <c r="A23" s="427" t="s">
        <v>23</v>
      </c>
      <c r="B23" s="428" t="s">
        <v>1373</v>
      </c>
      <c r="C23" s="428"/>
      <c r="D23" s="429">
        <v>3850</v>
      </c>
      <c r="E23" s="429">
        <v>1694</v>
      </c>
      <c r="F23" s="430">
        <v>1392</v>
      </c>
    </row>
    <row r="24" spans="1:6" ht="15.75" customHeight="1">
      <c r="A24" s="427" t="s">
        <v>24</v>
      </c>
      <c r="B24" s="428" t="s">
        <v>1363</v>
      </c>
      <c r="C24" s="428"/>
      <c r="D24" s="429">
        <v>100</v>
      </c>
      <c r="E24" s="429">
        <v>100</v>
      </c>
      <c r="F24" s="430">
        <v>100</v>
      </c>
    </row>
    <row r="25" spans="1:6" ht="15.75" customHeight="1">
      <c r="A25" s="427" t="s">
        <v>25</v>
      </c>
      <c r="B25" s="428" t="s">
        <v>1364</v>
      </c>
      <c r="C25" s="428"/>
      <c r="D25" s="429">
        <v>60</v>
      </c>
      <c r="E25" s="429">
        <v>60</v>
      </c>
      <c r="F25" s="430">
        <v>10</v>
      </c>
    </row>
    <row r="26" spans="1:6" ht="15.75" customHeight="1">
      <c r="A26" s="427" t="s">
        <v>26</v>
      </c>
      <c r="B26" s="428" t="s">
        <v>1365</v>
      </c>
      <c r="C26" s="428"/>
      <c r="D26" s="429">
        <v>2904</v>
      </c>
      <c r="E26" s="429">
        <v>748</v>
      </c>
      <c r="F26" s="430">
        <v>696</v>
      </c>
    </row>
    <row r="27" spans="1:6" ht="15.75" customHeight="1">
      <c r="A27" s="427" t="s">
        <v>27</v>
      </c>
      <c r="B27" s="428" t="s">
        <v>1366</v>
      </c>
      <c r="C27" s="428"/>
      <c r="D27" s="429">
        <v>400</v>
      </c>
      <c r="E27" s="429">
        <v>400</v>
      </c>
      <c r="F27" s="430">
        <v>335</v>
      </c>
    </row>
    <row r="28" spans="1:6" ht="15.75" customHeight="1">
      <c r="A28" s="427" t="s">
        <v>28</v>
      </c>
      <c r="B28" s="428" t="s">
        <v>1367</v>
      </c>
      <c r="C28" s="428"/>
      <c r="D28" s="429">
        <v>46</v>
      </c>
      <c r="E28" s="429">
        <v>46</v>
      </c>
      <c r="F28" s="430">
        <v>46</v>
      </c>
    </row>
    <row r="29" spans="1:6" ht="15.75" customHeight="1">
      <c r="A29" s="427" t="s">
        <v>29</v>
      </c>
      <c r="B29" s="428" t="s">
        <v>1368</v>
      </c>
      <c r="C29" s="428"/>
      <c r="D29" s="429">
        <v>300</v>
      </c>
      <c r="E29" s="429">
        <v>300</v>
      </c>
      <c r="F29" s="430">
        <v>185</v>
      </c>
    </row>
    <row r="30" spans="1:6" ht="15.75" customHeight="1">
      <c r="A30" s="427" t="s">
        <v>30</v>
      </c>
      <c r="B30" s="428" t="s">
        <v>1369</v>
      </c>
      <c r="C30" s="428"/>
      <c r="D30" s="429">
        <v>40</v>
      </c>
      <c r="E30" s="429">
        <v>40</v>
      </c>
      <c r="F30" s="430">
        <v>20</v>
      </c>
    </row>
    <row r="31" spans="1:6" ht="15.75" customHeight="1">
      <c r="A31" s="427" t="s">
        <v>31</v>
      </c>
      <c r="B31" s="428" t="s">
        <v>1370</v>
      </c>
      <c r="C31" s="428"/>
      <c r="D31" s="429"/>
      <c r="E31" s="429">
        <v>23</v>
      </c>
      <c r="F31" s="430">
        <v>23</v>
      </c>
    </row>
    <row r="32" spans="1:6" ht="15.75" customHeight="1">
      <c r="A32" s="427" t="s">
        <v>128</v>
      </c>
      <c r="B32" s="428" t="s">
        <v>1372</v>
      </c>
      <c r="C32" s="428"/>
      <c r="D32" s="429">
        <v>70</v>
      </c>
      <c r="E32" s="429">
        <v>70</v>
      </c>
      <c r="F32" s="430">
        <v>70</v>
      </c>
    </row>
    <row r="33" spans="1:6" ht="15.75" customHeight="1">
      <c r="A33" s="427" t="s">
        <v>129</v>
      </c>
      <c r="B33" s="428" t="s">
        <v>1371</v>
      </c>
      <c r="C33" s="428"/>
      <c r="D33" s="429"/>
      <c r="E33" s="429">
        <v>75</v>
      </c>
      <c r="F33" s="430">
        <v>75</v>
      </c>
    </row>
    <row r="34" spans="1:6" ht="15.75" customHeight="1">
      <c r="A34" s="427" t="s">
        <v>130</v>
      </c>
      <c r="B34" s="1038" t="s">
        <v>1357</v>
      </c>
      <c r="C34" s="428"/>
      <c r="D34" s="1039">
        <v>4070</v>
      </c>
      <c r="E34" s="1039">
        <v>3895</v>
      </c>
      <c r="F34" s="1040">
        <v>3562</v>
      </c>
    </row>
    <row r="35" spans="1:6" ht="15.75" customHeight="1" thickBot="1">
      <c r="A35" s="431" t="s">
        <v>131</v>
      </c>
      <c r="B35" s="432"/>
      <c r="C35" s="432"/>
      <c r="D35" s="433"/>
      <c r="E35" s="433"/>
      <c r="F35" s="434"/>
    </row>
    <row r="36" spans="1:6" ht="15.75" customHeight="1" thickBot="1">
      <c r="A36" s="1173" t="s">
        <v>37</v>
      </c>
      <c r="B36" s="1174"/>
      <c r="C36" s="435"/>
      <c r="D36" s="122">
        <v>13038</v>
      </c>
      <c r="E36" s="1037">
        <v>13200</v>
      </c>
      <c r="F36" s="436">
        <v>12606</v>
      </c>
    </row>
  </sheetData>
  <sheetProtection/>
  <mergeCells count="1"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  <headerFooter alignWithMargins="0">
    <oddHeader>&amp;C&amp;"Times New Roman CE,Félkövér"&amp;12
K I M U T A T Á S
a 2012. évi céljelleggel juttatott támogatások felhasználásáról&amp;R&amp;"Times New Roman CE,Félkövér dőlt"&amp;11 6. tájékoztató tábla a ......../2013. (........) önkormányzati rendelethez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E273"/>
  <sheetViews>
    <sheetView view="pageLayout" zoomScaleSheetLayoutView="120" workbookViewId="0" topLeftCell="A13">
      <selection activeCell="A1" sqref="A1:E1"/>
    </sheetView>
  </sheetViews>
  <sheetFormatPr defaultColWidth="12.00390625" defaultRowHeight="12.75"/>
  <cols>
    <col min="1" max="1" width="67.125" style="695" customWidth="1"/>
    <col min="2" max="2" width="6.125" style="695" customWidth="1"/>
    <col min="3" max="4" width="12.125" style="695" customWidth="1"/>
    <col min="5" max="5" width="12.125" style="746" customWidth="1"/>
    <col min="6" max="16384" width="12.00390625" style="695" customWidth="1"/>
  </cols>
  <sheetData>
    <row r="1" spans="1:5" ht="49.5" customHeight="1">
      <c r="A1" s="1176" t="s">
        <v>1159</v>
      </c>
      <c r="B1" s="1177"/>
      <c r="C1" s="1177"/>
      <c r="D1" s="1177"/>
      <c r="E1" s="1177"/>
    </row>
    <row r="2" spans="3:5" ht="16.5" thickBot="1">
      <c r="C2" s="1178" t="s">
        <v>639</v>
      </c>
      <c r="D2" s="1178"/>
      <c r="E2" s="1178"/>
    </row>
    <row r="3" spans="1:5" ht="15.75" customHeight="1">
      <c r="A3" s="1179" t="s">
        <v>640</v>
      </c>
      <c r="B3" s="1182" t="s">
        <v>641</v>
      </c>
      <c r="C3" s="1185" t="s">
        <v>642</v>
      </c>
      <c r="D3" s="1185" t="s">
        <v>643</v>
      </c>
      <c r="E3" s="1187" t="s">
        <v>644</v>
      </c>
    </row>
    <row r="4" spans="1:5" ht="11.25" customHeight="1">
      <c r="A4" s="1180"/>
      <c r="B4" s="1183"/>
      <c r="C4" s="1186"/>
      <c r="D4" s="1186"/>
      <c r="E4" s="1188"/>
    </row>
    <row r="5" spans="1:5" ht="15.75">
      <c r="A5" s="1181"/>
      <c r="B5" s="1184"/>
      <c r="C5" s="1189" t="s">
        <v>645</v>
      </c>
      <c r="D5" s="1189"/>
      <c r="E5" s="1190"/>
    </row>
    <row r="6" spans="1:5" s="699" customFormat="1" ht="16.5" thickBot="1">
      <c r="A6" s="696">
        <v>1</v>
      </c>
      <c r="B6" s="697">
        <v>2</v>
      </c>
      <c r="C6" s="697">
        <v>3</v>
      </c>
      <c r="D6" s="697">
        <v>4</v>
      </c>
      <c r="E6" s="698">
        <v>5</v>
      </c>
    </row>
    <row r="7" spans="1:5" s="704" customFormat="1" ht="15.75">
      <c r="A7" s="700" t="s">
        <v>646</v>
      </c>
      <c r="B7" s="701" t="s">
        <v>647</v>
      </c>
      <c r="C7" s="702">
        <f>C8+C15+C18+C19+C20</f>
        <v>0</v>
      </c>
      <c r="D7" s="702">
        <f>D8+D15+D18+D19+D20</f>
        <v>0</v>
      </c>
      <c r="E7" s="703"/>
    </row>
    <row r="8" spans="1:5" s="704" customFormat="1" ht="16.5" customHeight="1">
      <c r="A8" s="705" t="s">
        <v>648</v>
      </c>
      <c r="B8" s="706" t="s">
        <v>649</v>
      </c>
      <c r="C8" s="707">
        <f>C9+C12</f>
        <v>0</v>
      </c>
      <c r="D8" s="707">
        <f>D9+D12</f>
        <v>0</v>
      </c>
      <c r="E8" s="708"/>
    </row>
    <row r="9" spans="1:5" s="704" customFormat="1" ht="15.75">
      <c r="A9" s="709" t="s">
        <v>650</v>
      </c>
      <c r="B9" s="706" t="s">
        <v>651</v>
      </c>
      <c r="C9" s="710">
        <f>SUM(C10:C11)</f>
        <v>0</v>
      </c>
      <c r="D9" s="710">
        <f>SUM(D10:D11)</f>
        <v>0</v>
      </c>
      <c r="E9" s="711"/>
    </row>
    <row r="10" spans="1:5" s="704" customFormat="1" ht="15.75">
      <c r="A10" s="712" t="s">
        <v>652</v>
      </c>
      <c r="B10" s="706" t="s">
        <v>653</v>
      </c>
      <c r="C10" s="713"/>
      <c r="D10" s="713"/>
      <c r="E10" s="711"/>
    </row>
    <row r="11" spans="1:5" s="704" customFormat="1" ht="15.75">
      <c r="A11" s="712" t="s">
        <v>654</v>
      </c>
      <c r="B11" s="706" t="s">
        <v>655</v>
      </c>
      <c r="C11" s="713"/>
      <c r="D11" s="713"/>
      <c r="E11" s="711"/>
    </row>
    <row r="12" spans="1:5" s="704" customFormat="1" ht="15.75">
      <c r="A12" s="709" t="s">
        <v>656</v>
      </c>
      <c r="B12" s="706" t="s">
        <v>657</v>
      </c>
      <c r="C12" s="710">
        <f>SUM(C13:C14)</f>
        <v>0</v>
      </c>
      <c r="D12" s="710">
        <f>SUM(D13:D14)</f>
        <v>0</v>
      </c>
      <c r="E12" s="711"/>
    </row>
    <row r="13" spans="1:5" s="704" customFormat="1" ht="15.75">
      <c r="A13" s="712" t="s">
        <v>658</v>
      </c>
      <c r="B13" s="706" t="s">
        <v>659</v>
      </c>
      <c r="C13" s="713"/>
      <c r="D13" s="713"/>
      <c r="E13" s="711"/>
    </row>
    <row r="14" spans="1:5" s="704" customFormat="1" ht="15.75">
      <c r="A14" s="712" t="s">
        <v>660</v>
      </c>
      <c r="B14" s="706" t="s">
        <v>661</v>
      </c>
      <c r="C14" s="713"/>
      <c r="D14" s="713"/>
      <c r="E14" s="711"/>
    </row>
    <row r="15" spans="1:5" s="704" customFormat="1" ht="15.75">
      <c r="A15" s="705" t="s">
        <v>1247</v>
      </c>
      <c r="B15" s="706" t="s">
        <v>662</v>
      </c>
      <c r="C15" s="710">
        <f>SUM(C16:C17)</f>
        <v>0</v>
      </c>
      <c r="D15" s="710">
        <f>SUM(D16:D17)</f>
        <v>0</v>
      </c>
      <c r="E15" s="711"/>
    </row>
    <row r="16" spans="1:5" s="704" customFormat="1" ht="15.75">
      <c r="A16" s="712" t="s">
        <v>1215</v>
      </c>
      <c r="B16" s="706" t="s">
        <v>12</v>
      </c>
      <c r="C16" s="713"/>
      <c r="D16" s="713"/>
      <c r="E16" s="711"/>
    </row>
    <row r="17" spans="1:5" s="704" customFormat="1" ht="15.75">
      <c r="A17" s="712" t="s">
        <v>1216</v>
      </c>
      <c r="B17" s="706" t="s">
        <v>13</v>
      </c>
      <c r="C17" s="713"/>
      <c r="D17" s="713"/>
      <c r="E17" s="711"/>
    </row>
    <row r="18" spans="1:5" s="704" customFormat="1" ht="15.75">
      <c r="A18" s="705" t="s">
        <v>663</v>
      </c>
      <c r="B18" s="706" t="s">
        <v>14</v>
      </c>
      <c r="C18" s="713"/>
      <c r="D18" s="713"/>
      <c r="E18" s="711"/>
    </row>
    <row r="19" spans="1:5" s="704" customFormat="1" ht="15.75">
      <c r="A19" s="705" t="s">
        <v>664</v>
      </c>
      <c r="B19" s="706" t="s">
        <v>15</v>
      </c>
      <c r="C19" s="713"/>
      <c r="D19" s="714"/>
      <c r="E19" s="711"/>
    </row>
    <row r="20" spans="1:5" s="704" customFormat="1" ht="15.75">
      <c r="A20" s="705" t="s">
        <v>665</v>
      </c>
      <c r="B20" s="706" t="s">
        <v>16</v>
      </c>
      <c r="C20" s="714"/>
      <c r="D20" s="713"/>
      <c r="E20" s="711"/>
    </row>
    <row r="21" spans="1:5" s="704" customFormat="1" ht="15.75">
      <c r="A21" s="715" t="s">
        <v>666</v>
      </c>
      <c r="B21" s="706" t="s">
        <v>17</v>
      </c>
      <c r="C21" s="716">
        <f>C22+C92+C112+C131</f>
        <v>0</v>
      </c>
      <c r="D21" s="716">
        <f>D22+D92+D112+D131</f>
        <v>0</v>
      </c>
      <c r="E21" s="717">
        <f>E22+E92+E112+E131</f>
        <v>0</v>
      </c>
    </row>
    <row r="22" spans="1:5" s="704" customFormat="1" ht="15.75">
      <c r="A22" s="715" t="s">
        <v>667</v>
      </c>
      <c r="B22" s="706" t="s">
        <v>18</v>
      </c>
      <c r="C22" s="716">
        <f>C23+C79+C90+C91</f>
        <v>0</v>
      </c>
      <c r="D22" s="716">
        <f>D23+D79+D90+D91</f>
        <v>0</v>
      </c>
      <c r="E22" s="717">
        <f>E23+E79+E90+E91</f>
        <v>0</v>
      </c>
    </row>
    <row r="23" spans="1:5" s="704" customFormat="1" ht="15.75">
      <c r="A23" s="705" t="s">
        <v>668</v>
      </c>
      <c r="B23" s="706" t="s">
        <v>19</v>
      </c>
      <c r="C23" s="718">
        <f>C24+C44</f>
        <v>0</v>
      </c>
      <c r="D23" s="718">
        <f>D24+D44</f>
        <v>0</v>
      </c>
      <c r="E23" s="719">
        <f>E24+E44</f>
        <v>0</v>
      </c>
    </row>
    <row r="24" spans="1:5" s="704" customFormat="1" ht="22.5">
      <c r="A24" s="709" t="s">
        <v>669</v>
      </c>
      <c r="B24" s="706" t="s">
        <v>20</v>
      </c>
      <c r="C24" s="710">
        <f>C25+C28+C31+C34+C37+C40+C43</f>
        <v>0</v>
      </c>
      <c r="D24" s="710">
        <f>D25+D28+D31+D34+D37+D40+D43</f>
        <v>0</v>
      </c>
      <c r="E24" s="720">
        <f>E25+E28+E31+E34+E37+E40+E43</f>
        <v>0</v>
      </c>
    </row>
    <row r="25" spans="1:5" s="704" customFormat="1" ht="15.75">
      <c r="A25" s="721" t="s">
        <v>670</v>
      </c>
      <c r="B25" s="706" t="s">
        <v>21</v>
      </c>
      <c r="C25" s="710">
        <f>SUM(C26:C27)</f>
        <v>0</v>
      </c>
      <c r="D25" s="710">
        <f>SUM(D26:D27)</f>
        <v>0</v>
      </c>
      <c r="E25" s="720">
        <f>SUM(E26:E27)</f>
        <v>0</v>
      </c>
    </row>
    <row r="26" spans="1:5" s="704" customFormat="1" ht="15.75">
      <c r="A26" s="722" t="s">
        <v>671</v>
      </c>
      <c r="B26" s="706" t="s">
        <v>22</v>
      </c>
      <c r="C26" s="713"/>
      <c r="D26" s="713"/>
      <c r="E26" s="723"/>
    </row>
    <row r="27" spans="1:5" s="704" customFormat="1" ht="15.75">
      <c r="A27" s="722" t="s">
        <v>672</v>
      </c>
      <c r="B27" s="706" t="s">
        <v>23</v>
      </c>
      <c r="C27" s="713"/>
      <c r="D27" s="714"/>
      <c r="E27" s="723"/>
    </row>
    <row r="28" spans="1:5" s="704" customFormat="1" ht="15.75">
      <c r="A28" s="721" t="s">
        <v>673</v>
      </c>
      <c r="B28" s="706" t="s">
        <v>24</v>
      </c>
      <c r="C28" s="710">
        <f>SUM(C29:C30)</f>
        <v>0</v>
      </c>
      <c r="D28" s="710">
        <f>SUM(D29:D30)</f>
        <v>0</v>
      </c>
      <c r="E28" s="720">
        <f>SUM(E29:E30)</f>
        <v>0</v>
      </c>
    </row>
    <row r="29" spans="1:5" s="704" customFormat="1" ht="15.75">
      <c r="A29" s="722" t="s">
        <v>674</v>
      </c>
      <c r="B29" s="706" t="s">
        <v>25</v>
      </c>
      <c r="C29" s="713"/>
      <c r="D29" s="713"/>
      <c r="E29" s="723"/>
    </row>
    <row r="30" spans="1:5" s="704" customFormat="1" ht="15.75">
      <c r="A30" s="722" t="s">
        <v>675</v>
      </c>
      <c r="B30" s="706" t="s">
        <v>26</v>
      </c>
      <c r="C30" s="713"/>
      <c r="D30" s="714"/>
      <c r="E30" s="723"/>
    </row>
    <row r="31" spans="1:5" s="704" customFormat="1" ht="15.75">
      <c r="A31" s="721" t="s">
        <v>676</v>
      </c>
      <c r="B31" s="706" t="s">
        <v>27</v>
      </c>
      <c r="C31" s="710">
        <f>SUM(C32:C33)</f>
        <v>0</v>
      </c>
      <c r="D31" s="710">
        <f>SUM(D32:D33)</f>
        <v>0</v>
      </c>
      <c r="E31" s="720">
        <f>SUM(E32:E33)</f>
        <v>0</v>
      </c>
    </row>
    <row r="32" spans="1:5" s="704" customFormat="1" ht="15.75">
      <c r="A32" s="722" t="s">
        <v>677</v>
      </c>
      <c r="B32" s="706" t="s">
        <v>28</v>
      </c>
      <c r="C32" s="713"/>
      <c r="D32" s="713"/>
      <c r="E32" s="723"/>
    </row>
    <row r="33" spans="1:5" s="704" customFormat="1" ht="15.75">
      <c r="A33" s="724" t="s">
        <v>678</v>
      </c>
      <c r="B33" s="706" t="s">
        <v>29</v>
      </c>
      <c r="C33" s="713"/>
      <c r="D33" s="714"/>
      <c r="E33" s="723"/>
    </row>
    <row r="34" spans="1:5" s="704" customFormat="1" ht="15.75">
      <c r="A34" s="721" t="s">
        <v>679</v>
      </c>
      <c r="B34" s="706" t="s">
        <v>30</v>
      </c>
      <c r="C34" s="710">
        <f>SUM(C35:C36)</f>
        <v>0</v>
      </c>
      <c r="D34" s="710">
        <f>SUM(D35:D36)</f>
        <v>0</v>
      </c>
      <c r="E34" s="720">
        <f>SUM(E35:E36)</f>
        <v>0</v>
      </c>
    </row>
    <row r="35" spans="1:5" s="704" customFormat="1" ht="15.75">
      <c r="A35" s="722" t="s">
        <v>680</v>
      </c>
      <c r="B35" s="706" t="s">
        <v>31</v>
      </c>
      <c r="C35" s="713"/>
      <c r="D35" s="713"/>
      <c r="E35" s="723"/>
    </row>
    <row r="36" spans="1:5" s="704" customFormat="1" ht="15.75">
      <c r="A36" s="724" t="s">
        <v>681</v>
      </c>
      <c r="B36" s="706" t="s">
        <v>128</v>
      </c>
      <c r="C36" s="713"/>
      <c r="D36" s="714"/>
      <c r="E36" s="723"/>
    </row>
    <row r="37" spans="1:5" s="704" customFormat="1" ht="15.75">
      <c r="A37" s="721" t="s">
        <v>682</v>
      </c>
      <c r="B37" s="706" t="s">
        <v>129</v>
      </c>
      <c r="C37" s="710">
        <f>SUM(C38:C39)</f>
        <v>0</v>
      </c>
      <c r="D37" s="710">
        <f>SUM(D38:D39)</f>
        <v>0</v>
      </c>
      <c r="E37" s="720">
        <f>SUM(E38:E39)</f>
        <v>0</v>
      </c>
    </row>
    <row r="38" spans="1:5" s="704" customFormat="1" ht="15.75">
      <c r="A38" s="722" t="s">
        <v>683</v>
      </c>
      <c r="B38" s="706" t="s">
        <v>130</v>
      </c>
      <c r="C38" s="713"/>
      <c r="D38" s="713"/>
      <c r="E38" s="723"/>
    </row>
    <row r="39" spans="1:5" s="704" customFormat="1" ht="15.75">
      <c r="A39" s="724" t="s">
        <v>684</v>
      </c>
      <c r="B39" s="706" t="s">
        <v>131</v>
      </c>
      <c r="C39" s="713"/>
      <c r="D39" s="714"/>
      <c r="E39" s="723"/>
    </row>
    <row r="40" spans="1:5" s="704" customFormat="1" ht="15.75">
      <c r="A40" s="721" t="s">
        <v>685</v>
      </c>
      <c r="B40" s="706" t="s">
        <v>686</v>
      </c>
      <c r="C40" s="710">
        <f>SUM(C41:C42)</f>
        <v>0</v>
      </c>
      <c r="D40" s="710">
        <f>SUM(D41:D42)</f>
        <v>0</v>
      </c>
      <c r="E40" s="720">
        <f>SUM(E41:E42)</f>
        <v>0</v>
      </c>
    </row>
    <row r="41" spans="1:5" s="704" customFormat="1" ht="15.75">
      <c r="A41" s="722" t="s">
        <v>687</v>
      </c>
      <c r="B41" s="706" t="s">
        <v>688</v>
      </c>
      <c r="C41" s="713"/>
      <c r="D41" s="713"/>
      <c r="E41" s="723"/>
    </row>
    <row r="42" spans="1:5" s="704" customFormat="1" ht="15.75">
      <c r="A42" s="724" t="s">
        <v>689</v>
      </c>
      <c r="B42" s="706" t="s">
        <v>690</v>
      </c>
      <c r="C42" s="713"/>
      <c r="D42" s="714"/>
      <c r="E42" s="723"/>
    </row>
    <row r="43" spans="1:5" s="704" customFormat="1" ht="15.75">
      <c r="A43" s="721" t="s">
        <v>691</v>
      </c>
      <c r="B43" s="706" t="s">
        <v>692</v>
      </c>
      <c r="C43" s="714"/>
      <c r="D43" s="713"/>
      <c r="E43" s="711"/>
    </row>
    <row r="44" spans="1:5" s="704" customFormat="1" ht="22.5">
      <c r="A44" s="709" t="s">
        <v>693</v>
      </c>
      <c r="B44" s="706" t="s">
        <v>694</v>
      </c>
      <c r="C44" s="710">
        <f>C45+C48+C51+C54+C57+C60+C63+C66+C69+C72+C75+C78</f>
        <v>0</v>
      </c>
      <c r="D44" s="710">
        <f>D45+D48+D51+D54+D57+D60+D63+D66+D69+D72+D75+D78</f>
        <v>0</v>
      </c>
      <c r="E44" s="720">
        <f>E45+E48+E51+E54+E57+E60+E63+E66+E69+E72+E75+E78</f>
        <v>0</v>
      </c>
    </row>
    <row r="45" spans="1:5" s="704" customFormat="1" ht="15.75">
      <c r="A45" s="721" t="s">
        <v>695</v>
      </c>
      <c r="B45" s="706" t="s">
        <v>696</v>
      </c>
      <c r="C45" s="710">
        <f>SUM(C46:C47)</f>
        <v>0</v>
      </c>
      <c r="D45" s="710">
        <f>SUM(D46:D47)</f>
        <v>0</v>
      </c>
      <c r="E45" s="720">
        <f>SUM(E46:E47)</f>
        <v>0</v>
      </c>
    </row>
    <row r="46" spans="1:5" s="704" customFormat="1" ht="15.75">
      <c r="A46" s="722" t="s">
        <v>697</v>
      </c>
      <c r="B46" s="706" t="s">
        <v>698</v>
      </c>
      <c r="C46" s="713"/>
      <c r="D46" s="713"/>
      <c r="E46" s="723"/>
    </row>
    <row r="47" spans="1:5" s="704" customFormat="1" ht="15.75">
      <c r="A47" s="724" t="s">
        <v>699</v>
      </c>
      <c r="B47" s="706" t="s">
        <v>700</v>
      </c>
      <c r="C47" s="713"/>
      <c r="D47" s="714"/>
      <c r="E47" s="723"/>
    </row>
    <row r="48" spans="1:5" s="704" customFormat="1" ht="15.75">
      <c r="A48" s="721" t="s">
        <v>701</v>
      </c>
      <c r="B48" s="706" t="s">
        <v>702</v>
      </c>
      <c r="C48" s="710">
        <f>SUM(C49:C50)</f>
        <v>0</v>
      </c>
      <c r="D48" s="710">
        <f>SUM(D49:D50)</f>
        <v>0</v>
      </c>
      <c r="E48" s="720">
        <f>SUM(E49:E50)</f>
        <v>0</v>
      </c>
    </row>
    <row r="49" spans="1:5" s="704" customFormat="1" ht="15.75">
      <c r="A49" s="722" t="s">
        <v>703</v>
      </c>
      <c r="B49" s="706" t="s">
        <v>704</v>
      </c>
      <c r="C49" s="713"/>
      <c r="D49" s="713"/>
      <c r="E49" s="723"/>
    </row>
    <row r="50" spans="1:5" s="704" customFormat="1" ht="15.75">
      <c r="A50" s="724" t="s">
        <v>705</v>
      </c>
      <c r="B50" s="706" t="s">
        <v>706</v>
      </c>
      <c r="C50" s="713"/>
      <c r="D50" s="714"/>
      <c r="E50" s="723"/>
    </row>
    <row r="51" spans="1:5" s="704" customFormat="1" ht="15.75">
      <c r="A51" s="721" t="s">
        <v>707</v>
      </c>
      <c r="B51" s="706" t="s">
        <v>708</v>
      </c>
      <c r="C51" s="710">
        <f>SUM(C52:C53)</f>
        <v>0</v>
      </c>
      <c r="D51" s="710">
        <f>SUM(D52:D53)</f>
        <v>0</v>
      </c>
      <c r="E51" s="720">
        <f>SUM(E52:E53)</f>
        <v>0</v>
      </c>
    </row>
    <row r="52" spans="1:5" s="704" customFormat="1" ht="15.75">
      <c r="A52" s="722" t="s">
        <v>709</v>
      </c>
      <c r="B52" s="706" t="s">
        <v>710</v>
      </c>
      <c r="C52" s="713"/>
      <c r="D52" s="713"/>
      <c r="E52" s="723"/>
    </row>
    <row r="53" spans="1:5" s="704" customFormat="1" ht="15.75">
      <c r="A53" s="724" t="s">
        <v>711</v>
      </c>
      <c r="B53" s="706" t="s">
        <v>712</v>
      </c>
      <c r="C53" s="713"/>
      <c r="D53" s="714"/>
      <c r="E53" s="723"/>
    </row>
    <row r="54" spans="1:5" s="704" customFormat="1" ht="15.75">
      <c r="A54" s="721" t="s">
        <v>713</v>
      </c>
      <c r="B54" s="706" t="s">
        <v>714</v>
      </c>
      <c r="C54" s="710">
        <f>SUM(C55:C56)</f>
        <v>0</v>
      </c>
      <c r="D54" s="710">
        <f>SUM(D55:D56)</f>
        <v>0</v>
      </c>
      <c r="E54" s="720">
        <f>SUM(E55:E56)</f>
        <v>0</v>
      </c>
    </row>
    <row r="55" spans="1:5" s="704" customFormat="1" ht="15.75">
      <c r="A55" s="722" t="s">
        <v>715</v>
      </c>
      <c r="B55" s="706" t="s">
        <v>716</v>
      </c>
      <c r="C55" s="713"/>
      <c r="D55" s="713"/>
      <c r="E55" s="723"/>
    </row>
    <row r="56" spans="1:5" s="704" customFormat="1" ht="15.75">
      <c r="A56" s="724" t="s">
        <v>717</v>
      </c>
      <c r="B56" s="706" t="s">
        <v>718</v>
      </c>
      <c r="C56" s="713"/>
      <c r="D56" s="714"/>
      <c r="E56" s="723"/>
    </row>
    <row r="57" spans="1:5" s="704" customFormat="1" ht="15.75">
      <c r="A57" s="721" t="s">
        <v>719</v>
      </c>
      <c r="B57" s="706" t="s">
        <v>720</v>
      </c>
      <c r="C57" s="710">
        <f>SUM(C58:C59)</f>
        <v>0</v>
      </c>
      <c r="D57" s="710">
        <f>SUM(D58:D59)</f>
        <v>0</v>
      </c>
      <c r="E57" s="720">
        <f>SUM(E58:E59)</f>
        <v>0</v>
      </c>
    </row>
    <row r="58" spans="1:5" s="704" customFormat="1" ht="15.75">
      <c r="A58" s="722" t="s">
        <v>721</v>
      </c>
      <c r="B58" s="706" t="s">
        <v>722</v>
      </c>
      <c r="C58" s="713"/>
      <c r="D58" s="713"/>
      <c r="E58" s="723"/>
    </row>
    <row r="59" spans="1:5" s="704" customFormat="1" ht="15.75">
      <c r="A59" s="724" t="s">
        <v>723</v>
      </c>
      <c r="B59" s="706" t="s">
        <v>724</v>
      </c>
      <c r="C59" s="713"/>
      <c r="D59" s="714"/>
      <c r="E59" s="723"/>
    </row>
    <row r="60" spans="1:5" s="704" customFormat="1" ht="15.75">
      <c r="A60" s="721" t="s">
        <v>725</v>
      </c>
      <c r="B60" s="706" t="s">
        <v>726</v>
      </c>
      <c r="C60" s="710">
        <f>SUM(C61:C62)</f>
        <v>0</v>
      </c>
      <c r="D60" s="710">
        <f>SUM(D61:D62)</f>
        <v>0</v>
      </c>
      <c r="E60" s="720">
        <f>SUM(E61:E62)</f>
        <v>0</v>
      </c>
    </row>
    <row r="61" spans="1:5" s="704" customFormat="1" ht="15.75">
      <c r="A61" s="722" t="s">
        <v>727</v>
      </c>
      <c r="B61" s="706" t="s">
        <v>728</v>
      </c>
      <c r="C61" s="713"/>
      <c r="D61" s="713"/>
      <c r="E61" s="723"/>
    </row>
    <row r="62" spans="1:5" s="704" customFormat="1" ht="15.75">
      <c r="A62" s="724" t="s">
        <v>729</v>
      </c>
      <c r="B62" s="706" t="s">
        <v>730</v>
      </c>
      <c r="C62" s="713"/>
      <c r="D62" s="714"/>
      <c r="E62" s="723"/>
    </row>
    <row r="63" spans="1:5" s="704" customFormat="1" ht="15.75">
      <c r="A63" s="721" t="s">
        <v>731</v>
      </c>
      <c r="B63" s="706" t="s">
        <v>732</v>
      </c>
      <c r="C63" s="710">
        <f>SUM(C64:C65)</f>
        <v>0</v>
      </c>
      <c r="D63" s="710">
        <f>SUM(D64:D65)</f>
        <v>0</v>
      </c>
      <c r="E63" s="720">
        <f>SUM(E64:E65)</f>
        <v>0</v>
      </c>
    </row>
    <row r="64" spans="1:5" s="704" customFormat="1" ht="15.75">
      <c r="A64" s="722" t="s">
        <v>733</v>
      </c>
      <c r="B64" s="706" t="s">
        <v>734</v>
      </c>
      <c r="C64" s="713"/>
      <c r="D64" s="713"/>
      <c r="E64" s="723"/>
    </row>
    <row r="65" spans="1:5" s="704" customFormat="1" ht="15.75">
      <c r="A65" s="724" t="s">
        <v>735</v>
      </c>
      <c r="B65" s="706" t="s">
        <v>736</v>
      </c>
      <c r="C65" s="713"/>
      <c r="D65" s="714"/>
      <c r="E65" s="723"/>
    </row>
    <row r="66" spans="1:5" s="704" customFormat="1" ht="15.75">
      <c r="A66" s="721" t="s">
        <v>737</v>
      </c>
      <c r="B66" s="706" t="s">
        <v>738</v>
      </c>
      <c r="C66" s="710">
        <f>SUM(C67:C68)</f>
        <v>0</v>
      </c>
      <c r="D66" s="710">
        <f>SUM(D67:D68)</f>
        <v>0</v>
      </c>
      <c r="E66" s="720">
        <f>SUM(E67:E68)</f>
        <v>0</v>
      </c>
    </row>
    <row r="67" spans="1:5" s="704" customFormat="1" ht="15.75">
      <c r="A67" s="722" t="s">
        <v>739</v>
      </c>
      <c r="B67" s="706" t="s">
        <v>740</v>
      </c>
      <c r="C67" s="713"/>
      <c r="D67" s="713"/>
      <c r="E67" s="723"/>
    </row>
    <row r="68" spans="1:5" s="704" customFormat="1" ht="15.75">
      <c r="A68" s="724" t="s">
        <v>741</v>
      </c>
      <c r="B68" s="706" t="s">
        <v>742</v>
      </c>
      <c r="C68" s="713"/>
      <c r="D68" s="714"/>
      <c r="E68" s="723"/>
    </row>
    <row r="69" spans="1:5" s="704" customFormat="1" ht="15.75">
      <c r="A69" s="721" t="s">
        <v>743</v>
      </c>
      <c r="B69" s="706" t="s">
        <v>744</v>
      </c>
      <c r="C69" s="710">
        <f>SUM(C70:C71)</f>
        <v>0</v>
      </c>
      <c r="D69" s="710">
        <f>SUM(D70:D71)</f>
        <v>0</v>
      </c>
      <c r="E69" s="720">
        <f>SUM(E70:E71)</f>
        <v>0</v>
      </c>
    </row>
    <row r="70" spans="1:5" s="704" customFormat="1" ht="15.75">
      <c r="A70" s="722" t="s">
        <v>745</v>
      </c>
      <c r="B70" s="706" t="s">
        <v>746</v>
      </c>
      <c r="C70" s="713"/>
      <c r="D70" s="713"/>
      <c r="E70" s="723"/>
    </row>
    <row r="71" spans="1:5" s="704" customFormat="1" ht="15.75">
      <c r="A71" s="724" t="s">
        <v>747</v>
      </c>
      <c r="B71" s="706" t="s">
        <v>748</v>
      </c>
      <c r="C71" s="713"/>
      <c r="D71" s="714"/>
      <c r="E71" s="723"/>
    </row>
    <row r="72" spans="1:5" s="704" customFormat="1" ht="15.75">
      <c r="A72" s="721" t="s">
        <v>749</v>
      </c>
      <c r="B72" s="706" t="s">
        <v>750</v>
      </c>
      <c r="C72" s="710">
        <f>SUM(C73:C74)</f>
        <v>0</v>
      </c>
      <c r="D72" s="710">
        <f>SUM(D73:D74)</f>
        <v>0</v>
      </c>
      <c r="E72" s="720">
        <f>SUM(E73:E74)</f>
        <v>0</v>
      </c>
    </row>
    <row r="73" spans="1:5" s="704" customFormat="1" ht="15.75">
      <c r="A73" s="722" t="s">
        <v>751</v>
      </c>
      <c r="B73" s="706" t="s">
        <v>752</v>
      </c>
      <c r="C73" s="713"/>
      <c r="D73" s="713"/>
      <c r="E73" s="723"/>
    </row>
    <row r="74" spans="1:5" s="704" customFormat="1" ht="15.75">
      <c r="A74" s="724" t="s">
        <v>753</v>
      </c>
      <c r="B74" s="706" t="s">
        <v>754</v>
      </c>
      <c r="C74" s="713"/>
      <c r="D74" s="714"/>
      <c r="E74" s="723"/>
    </row>
    <row r="75" spans="1:5" s="704" customFormat="1" ht="15.75">
      <c r="A75" s="721" t="s">
        <v>755</v>
      </c>
      <c r="B75" s="706" t="s">
        <v>756</v>
      </c>
      <c r="C75" s="710">
        <f>SUM(C76:C77)</f>
        <v>0</v>
      </c>
      <c r="D75" s="710">
        <f>SUM(D76:D77)</f>
        <v>0</v>
      </c>
      <c r="E75" s="720">
        <f>SUM(E76:E77)</f>
        <v>0</v>
      </c>
    </row>
    <row r="76" spans="1:5" s="704" customFormat="1" ht="15.75">
      <c r="A76" s="722" t="s">
        <v>757</v>
      </c>
      <c r="B76" s="706" t="s">
        <v>758</v>
      </c>
      <c r="C76" s="713"/>
      <c r="D76" s="713"/>
      <c r="E76" s="723"/>
    </row>
    <row r="77" spans="1:5" s="704" customFormat="1" ht="15.75">
      <c r="A77" s="724" t="s">
        <v>759</v>
      </c>
      <c r="B77" s="706" t="s">
        <v>760</v>
      </c>
      <c r="C77" s="713"/>
      <c r="D77" s="714"/>
      <c r="E77" s="723"/>
    </row>
    <row r="78" spans="1:5" s="704" customFormat="1" ht="15.75">
      <c r="A78" s="721" t="s">
        <v>761</v>
      </c>
      <c r="B78" s="706" t="s">
        <v>762</v>
      </c>
      <c r="C78" s="714"/>
      <c r="D78" s="713"/>
      <c r="E78" s="711"/>
    </row>
    <row r="79" spans="1:5" s="704" customFormat="1" ht="15.75">
      <c r="A79" s="705" t="s">
        <v>1217</v>
      </c>
      <c r="B79" s="706" t="s">
        <v>763</v>
      </c>
      <c r="C79" s="718">
        <f>C80+C83+C86+C89</f>
        <v>0</v>
      </c>
      <c r="D79" s="718">
        <f>D80+D83+D86+D89</f>
        <v>0</v>
      </c>
      <c r="E79" s="718">
        <f>E80+E83+E86+E89</f>
        <v>0</v>
      </c>
    </row>
    <row r="80" spans="1:5" s="704" customFormat="1" ht="15.75">
      <c r="A80" s="721" t="s">
        <v>764</v>
      </c>
      <c r="B80" s="706" t="s">
        <v>765</v>
      </c>
      <c r="C80" s="710">
        <f>SUM(C81:C82)</f>
        <v>0</v>
      </c>
      <c r="D80" s="710">
        <f>SUM(D81:D82)</f>
        <v>0</v>
      </c>
      <c r="E80" s="720">
        <f>SUM(E81:E82)</f>
        <v>0</v>
      </c>
    </row>
    <row r="81" spans="1:5" s="704" customFormat="1" ht="15.75">
      <c r="A81" s="722" t="s">
        <v>766</v>
      </c>
      <c r="B81" s="706" t="s">
        <v>767</v>
      </c>
      <c r="C81" s="713"/>
      <c r="D81" s="713"/>
      <c r="E81" s="723"/>
    </row>
    <row r="82" spans="1:5" s="704" customFormat="1" ht="15.75">
      <c r="A82" s="724" t="s">
        <v>768</v>
      </c>
      <c r="B82" s="706" t="s">
        <v>769</v>
      </c>
      <c r="C82" s="713"/>
      <c r="D82" s="714"/>
      <c r="E82" s="723"/>
    </row>
    <row r="83" spans="1:5" s="704" customFormat="1" ht="15.75">
      <c r="A83" s="721" t="s">
        <v>770</v>
      </c>
      <c r="B83" s="706" t="s">
        <v>771</v>
      </c>
      <c r="C83" s="710">
        <f>SUM(C84:C85)</f>
        <v>0</v>
      </c>
      <c r="D83" s="710">
        <f>SUM(D84:D85)</f>
        <v>0</v>
      </c>
      <c r="E83" s="720">
        <f>SUM(E84:E85)</f>
        <v>0</v>
      </c>
    </row>
    <row r="84" spans="1:5" s="704" customFormat="1" ht="15.75">
      <c r="A84" s="722" t="s">
        <v>772</v>
      </c>
      <c r="B84" s="706" t="s">
        <v>773</v>
      </c>
      <c r="C84" s="713"/>
      <c r="D84" s="713"/>
      <c r="E84" s="723"/>
    </row>
    <row r="85" spans="1:5" s="704" customFormat="1" ht="15.75">
      <c r="A85" s="724" t="s">
        <v>774</v>
      </c>
      <c r="B85" s="706" t="s">
        <v>775</v>
      </c>
      <c r="C85" s="713"/>
      <c r="D85" s="714"/>
      <c r="E85" s="723"/>
    </row>
    <row r="86" spans="1:5" s="704" customFormat="1" ht="15.75">
      <c r="A86" s="721" t="s">
        <v>776</v>
      </c>
      <c r="B86" s="706" t="s">
        <v>777</v>
      </c>
      <c r="C86" s="710">
        <f>SUM(C87:C88)</f>
        <v>0</v>
      </c>
      <c r="D86" s="710">
        <f>SUM(D87:D88)</f>
        <v>0</v>
      </c>
      <c r="E86" s="720">
        <f>SUM(E87:E88)</f>
        <v>0</v>
      </c>
    </row>
    <row r="87" spans="1:5" s="704" customFormat="1" ht="15.75">
      <c r="A87" s="722" t="s">
        <v>778</v>
      </c>
      <c r="B87" s="706" t="s">
        <v>779</v>
      </c>
      <c r="C87" s="713"/>
      <c r="D87" s="713"/>
      <c r="E87" s="723"/>
    </row>
    <row r="88" spans="1:5" s="704" customFormat="1" ht="15.75">
      <c r="A88" s="724" t="s">
        <v>780</v>
      </c>
      <c r="B88" s="706" t="s">
        <v>781</v>
      </c>
      <c r="C88" s="713"/>
      <c r="D88" s="714"/>
      <c r="E88" s="723"/>
    </row>
    <row r="89" spans="1:5" s="704" customFormat="1" ht="15.75">
      <c r="A89" s="721" t="s">
        <v>1218</v>
      </c>
      <c r="B89" s="706" t="s">
        <v>782</v>
      </c>
      <c r="C89" s="714"/>
      <c r="D89" s="713"/>
      <c r="E89" s="711"/>
    </row>
    <row r="90" spans="1:5" s="704" customFormat="1" ht="15.75">
      <c r="A90" s="705" t="s">
        <v>783</v>
      </c>
      <c r="B90" s="706" t="s">
        <v>784</v>
      </c>
      <c r="C90" s="725"/>
      <c r="D90" s="726"/>
      <c r="E90" s="727"/>
    </row>
    <row r="91" spans="1:5" s="704" customFormat="1" ht="15.75">
      <c r="A91" s="705" t="s">
        <v>785</v>
      </c>
      <c r="B91" s="706" t="s">
        <v>786</v>
      </c>
      <c r="C91" s="725"/>
      <c r="D91" s="726"/>
      <c r="E91" s="727"/>
    </row>
    <row r="92" spans="1:5" s="704" customFormat="1" ht="15.75">
      <c r="A92" s="705" t="s">
        <v>787</v>
      </c>
      <c r="B92" s="706" t="s">
        <v>788</v>
      </c>
      <c r="C92" s="716">
        <f>C93+C104+C109+C110+C111</f>
        <v>0</v>
      </c>
      <c r="D92" s="716">
        <f>D93+D104+D109+D110+D111</f>
        <v>0</v>
      </c>
      <c r="E92" s="717">
        <f>E93+E104+E109+E110+E111</f>
        <v>0</v>
      </c>
    </row>
    <row r="93" spans="1:5" s="704" customFormat="1" ht="15.75">
      <c r="A93" s="705" t="s">
        <v>789</v>
      </c>
      <c r="B93" s="706" t="s">
        <v>790</v>
      </c>
      <c r="C93" s="718">
        <f>C94+C99</f>
        <v>0</v>
      </c>
      <c r="D93" s="718">
        <f>D94+D99</f>
        <v>0</v>
      </c>
      <c r="E93" s="719">
        <f>E94+E99</f>
        <v>0</v>
      </c>
    </row>
    <row r="94" spans="1:5" s="704" customFormat="1" ht="15.75">
      <c r="A94" s="709" t="s">
        <v>791</v>
      </c>
      <c r="B94" s="706" t="s">
        <v>792</v>
      </c>
      <c r="C94" s="710">
        <f>C95+C98</f>
        <v>0</v>
      </c>
      <c r="D94" s="710">
        <f>D95+D98</f>
        <v>0</v>
      </c>
      <c r="E94" s="711"/>
    </row>
    <row r="95" spans="1:5" s="704" customFormat="1" ht="22.5">
      <c r="A95" s="721" t="s">
        <v>793</v>
      </c>
      <c r="B95" s="706" t="s">
        <v>794</v>
      </c>
      <c r="C95" s="710">
        <f>SUM(C96:C97)</f>
        <v>0</v>
      </c>
      <c r="D95" s="710">
        <f>SUM(D96:D97)</f>
        <v>0</v>
      </c>
      <c r="E95" s="711"/>
    </row>
    <row r="96" spans="1:5" s="704" customFormat="1" ht="20.25" customHeight="1">
      <c r="A96" s="722" t="s">
        <v>795</v>
      </c>
      <c r="B96" s="706" t="s">
        <v>796</v>
      </c>
      <c r="C96" s="713"/>
      <c r="D96" s="713"/>
      <c r="E96" s="711"/>
    </row>
    <row r="97" spans="1:5" s="704" customFormat="1" ht="15.75">
      <c r="A97" s="724" t="s">
        <v>797</v>
      </c>
      <c r="B97" s="706" t="s">
        <v>798</v>
      </c>
      <c r="C97" s="713"/>
      <c r="D97" s="714"/>
      <c r="E97" s="711"/>
    </row>
    <row r="98" spans="1:5" s="704" customFormat="1" ht="15.75">
      <c r="A98" s="721" t="s">
        <v>799</v>
      </c>
      <c r="B98" s="706" t="s">
        <v>800</v>
      </c>
      <c r="C98" s="714"/>
      <c r="D98" s="713"/>
      <c r="E98" s="711"/>
    </row>
    <row r="99" spans="1:5" s="704" customFormat="1" ht="15.75">
      <c r="A99" s="709" t="s">
        <v>801</v>
      </c>
      <c r="B99" s="706" t="s">
        <v>802</v>
      </c>
      <c r="C99" s="710">
        <f>C100+C103</f>
        <v>0</v>
      </c>
      <c r="D99" s="710">
        <f>D100+D103</f>
        <v>0</v>
      </c>
      <c r="E99" s="711"/>
    </row>
    <row r="100" spans="1:5" s="704" customFormat="1" ht="15.75" customHeight="1">
      <c r="A100" s="721" t="s">
        <v>803</v>
      </c>
      <c r="B100" s="706" t="s">
        <v>804</v>
      </c>
      <c r="C100" s="710">
        <f>SUM(C101:C102)</f>
        <v>0</v>
      </c>
      <c r="D100" s="710">
        <f>SUM(D101:D102)</f>
        <v>0</v>
      </c>
      <c r="E100" s="711"/>
    </row>
    <row r="101" spans="1:5" s="704" customFormat="1" ht="15.75">
      <c r="A101" s="722" t="s">
        <v>805</v>
      </c>
      <c r="B101" s="706" t="s">
        <v>806</v>
      </c>
      <c r="C101" s="713"/>
      <c r="D101" s="713"/>
      <c r="E101" s="711"/>
    </row>
    <row r="102" spans="1:5" s="704" customFormat="1" ht="15.75">
      <c r="A102" s="724" t="s">
        <v>807</v>
      </c>
      <c r="B102" s="706" t="s">
        <v>808</v>
      </c>
      <c r="C102" s="713"/>
      <c r="D102" s="714"/>
      <c r="E102" s="711"/>
    </row>
    <row r="103" spans="1:5" s="704" customFormat="1" ht="15.75">
      <c r="A103" s="721" t="s">
        <v>809</v>
      </c>
      <c r="B103" s="706" t="s">
        <v>810</v>
      </c>
      <c r="C103" s="714"/>
      <c r="D103" s="713"/>
      <c r="E103" s="711"/>
    </row>
    <row r="104" spans="1:5" s="704" customFormat="1" ht="15.75">
      <c r="A104" s="705" t="s">
        <v>1219</v>
      </c>
      <c r="B104" s="706" t="s">
        <v>811</v>
      </c>
      <c r="C104" s="718">
        <f>C105+C108</f>
        <v>0</v>
      </c>
      <c r="D104" s="718">
        <f>D105+D108</f>
        <v>0</v>
      </c>
      <c r="E104" s="727"/>
    </row>
    <row r="105" spans="1:5" s="704" customFormat="1" ht="15.75">
      <c r="A105" s="728" t="s">
        <v>1220</v>
      </c>
      <c r="B105" s="706" t="s">
        <v>812</v>
      </c>
      <c r="C105" s="710">
        <f>SUM(C106:C107)</f>
        <v>0</v>
      </c>
      <c r="D105" s="710">
        <f>SUM(D106:D107)</f>
        <v>0</v>
      </c>
      <c r="E105" s="711"/>
    </row>
    <row r="106" spans="1:5" s="704" customFormat="1" ht="15.75">
      <c r="A106" s="722" t="s">
        <v>1221</v>
      </c>
      <c r="B106" s="706" t="s">
        <v>813</v>
      </c>
      <c r="C106" s="713"/>
      <c r="D106" s="713"/>
      <c r="E106" s="711"/>
    </row>
    <row r="107" spans="1:5" s="704" customFormat="1" ht="15.75">
      <c r="A107" s="724" t="s">
        <v>1222</v>
      </c>
      <c r="B107" s="706" t="s">
        <v>814</v>
      </c>
      <c r="C107" s="713"/>
      <c r="D107" s="714"/>
      <c r="E107" s="711"/>
    </row>
    <row r="108" spans="1:5" s="704" customFormat="1" ht="15.75">
      <c r="A108" s="728" t="s">
        <v>1223</v>
      </c>
      <c r="B108" s="706" t="s">
        <v>815</v>
      </c>
      <c r="C108" s="714"/>
      <c r="D108" s="713"/>
      <c r="E108" s="711"/>
    </row>
    <row r="109" spans="1:5" s="704" customFormat="1" ht="15.75">
      <c r="A109" s="705" t="s">
        <v>816</v>
      </c>
      <c r="B109" s="706" t="s">
        <v>817</v>
      </c>
      <c r="C109" s="726"/>
      <c r="D109" s="726"/>
      <c r="E109" s="727"/>
    </row>
    <row r="110" spans="1:5" s="704" customFormat="1" ht="15.75">
      <c r="A110" s="705" t="s">
        <v>818</v>
      </c>
      <c r="B110" s="706" t="s">
        <v>819</v>
      </c>
      <c r="C110" s="725"/>
      <c r="D110" s="726"/>
      <c r="E110" s="727"/>
    </row>
    <row r="111" spans="1:5" s="704" customFormat="1" ht="15.75">
      <c r="A111" s="705" t="s">
        <v>820</v>
      </c>
      <c r="B111" s="706" t="s">
        <v>821</v>
      </c>
      <c r="C111" s="725"/>
      <c r="D111" s="726"/>
      <c r="E111" s="727"/>
    </row>
    <row r="112" spans="1:5" s="704" customFormat="1" ht="15.75">
      <c r="A112" s="705" t="s">
        <v>822</v>
      </c>
      <c r="B112" s="706" t="s">
        <v>823</v>
      </c>
      <c r="C112" s="716">
        <f>C113+C124+C128+C129+C130</f>
        <v>0</v>
      </c>
      <c r="D112" s="716">
        <f>D113+D124+D128+D129+D130</f>
        <v>0</v>
      </c>
      <c r="E112" s="708"/>
    </row>
    <row r="113" spans="1:5" s="704" customFormat="1" ht="15.75">
      <c r="A113" s="705" t="s">
        <v>824</v>
      </c>
      <c r="B113" s="706" t="s">
        <v>825</v>
      </c>
      <c r="C113" s="718">
        <f>C114+C119</f>
        <v>0</v>
      </c>
      <c r="D113" s="718">
        <f>D114+D119</f>
        <v>0</v>
      </c>
      <c r="E113" s="711"/>
    </row>
    <row r="114" spans="1:5" s="704" customFormat="1" ht="15.75">
      <c r="A114" s="709" t="s">
        <v>826</v>
      </c>
      <c r="B114" s="706" t="s">
        <v>827</v>
      </c>
      <c r="C114" s="710">
        <f>C115+C118</f>
        <v>0</v>
      </c>
      <c r="D114" s="710">
        <f>D115+D118</f>
        <v>0</v>
      </c>
      <c r="E114" s="711"/>
    </row>
    <row r="115" spans="1:5" s="704" customFormat="1" ht="15.75">
      <c r="A115" s="721" t="s">
        <v>828</v>
      </c>
      <c r="B115" s="706" t="s">
        <v>829</v>
      </c>
      <c r="C115" s="710">
        <f>SUM(C116:C117)</f>
        <v>0</v>
      </c>
      <c r="D115" s="710">
        <f>SUM(D116:D117)</f>
        <v>0</v>
      </c>
      <c r="E115" s="711"/>
    </row>
    <row r="116" spans="1:5" s="704" customFormat="1" ht="15.75">
      <c r="A116" s="722" t="s">
        <v>830</v>
      </c>
      <c r="B116" s="706" t="s">
        <v>831</v>
      </c>
      <c r="C116" s="713"/>
      <c r="D116" s="713"/>
      <c r="E116" s="711"/>
    </row>
    <row r="117" spans="1:5" s="704" customFormat="1" ht="15.75">
      <c r="A117" s="724" t="s">
        <v>832</v>
      </c>
      <c r="B117" s="706" t="s">
        <v>833</v>
      </c>
      <c r="C117" s="713"/>
      <c r="D117" s="714"/>
      <c r="E117" s="711"/>
    </row>
    <row r="118" spans="1:5" s="704" customFormat="1" ht="15.75">
      <c r="A118" s="721" t="s">
        <v>834</v>
      </c>
      <c r="B118" s="706" t="s">
        <v>835</v>
      </c>
      <c r="C118" s="714"/>
      <c r="D118" s="713"/>
      <c r="E118" s="711"/>
    </row>
    <row r="119" spans="1:5" s="704" customFormat="1" ht="15.75">
      <c r="A119" s="709" t="s">
        <v>836</v>
      </c>
      <c r="B119" s="706" t="s">
        <v>837</v>
      </c>
      <c r="C119" s="710">
        <f>C120+C123</f>
        <v>0</v>
      </c>
      <c r="D119" s="710">
        <f>D120+D123</f>
        <v>0</v>
      </c>
      <c r="E119" s="711"/>
    </row>
    <row r="120" spans="1:5" s="704" customFormat="1" ht="15.75">
      <c r="A120" s="721" t="s">
        <v>838</v>
      </c>
      <c r="B120" s="706" t="s">
        <v>839</v>
      </c>
      <c r="C120" s="710">
        <f>SUM(C121:C122)</f>
        <v>0</v>
      </c>
      <c r="D120" s="710">
        <f>SUM(D121:D122)</f>
        <v>0</v>
      </c>
      <c r="E120" s="711"/>
    </row>
    <row r="121" spans="1:5" s="704" customFormat="1" ht="15.75">
      <c r="A121" s="722" t="s">
        <v>840</v>
      </c>
      <c r="B121" s="706" t="s">
        <v>841</v>
      </c>
      <c r="C121" s="713"/>
      <c r="D121" s="713"/>
      <c r="E121" s="711"/>
    </row>
    <row r="122" spans="1:5" s="704" customFormat="1" ht="15.75">
      <c r="A122" s="724" t="s">
        <v>842</v>
      </c>
      <c r="B122" s="706" t="s">
        <v>843</v>
      </c>
      <c r="C122" s="713"/>
      <c r="D122" s="714"/>
      <c r="E122" s="711"/>
    </row>
    <row r="123" spans="1:5" s="704" customFormat="1" ht="15.75">
      <c r="A123" s="721" t="s">
        <v>844</v>
      </c>
      <c r="B123" s="706" t="s">
        <v>845</v>
      </c>
      <c r="C123" s="714"/>
      <c r="D123" s="713"/>
      <c r="E123" s="711"/>
    </row>
    <row r="124" spans="1:5" s="704" customFormat="1" ht="15.75">
      <c r="A124" s="705" t="s">
        <v>1224</v>
      </c>
      <c r="B124" s="706" t="s">
        <v>846</v>
      </c>
      <c r="C124" s="718">
        <f>C125+C128</f>
        <v>0</v>
      </c>
      <c r="D124" s="718">
        <f>D125+D128</f>
        <v>0</v>
      </c>
      <c r="E124" s="727"/>
    </row>
    <row r="125" spans="1:5" s="704" customFormat="1" ht="15.75">
      <c r="A125" s="721" t="s">
        <v>1225</v>
      </c>
      <c r="B125" s="706" t="s">
        <v>847</v>
      </c>
      <c r="C125" s="710">
        <f>SUM(C126:C127)</f>
        <v>0</v>
      </c>
      <c r="D125" s="710">
        <f>SUM(D126:D127)</f>
        <v>0</v>
      </c>
      <c r="E125" s="711"/>
    </row>
    <row r="126" spans="1:5" s="704" customFormat="1" ht="15.75">
      <c r="A126" s="722" t="s">
        <v>1226</v>
      </c>
      <c r="B126" s="706" t="s">
        <v>848</v>
      </c>
      <c r="C126" s="713"/>
      <c r="D126" s="713"/>
      <c r="E126" s="711"/>
    </row>
    <row r="127" spans="1:5" s="704" customFormat="1" ht="15.75">
      <c r="A127" s="724" t="s">
        <v>1227</v>
      </c>
      <c r="B127" s="706" t="s">
        <v>849</v>
      </c>
      <c r="C127" s="713"/>
      <c r="D127" s="714"/>
      <c r="E127" s="711"/>
    </row>
    <row r="128" spans="1:5" s="704" customFormat="1" ht="15.75">
      <c r="A128" s="721" t="s">
        <v>1228</v>
      </c>
      <c r="B128" s="706" t="s">
        <v>850</v>
      </c>
      <c r="C128" s="714"/>
      <c r="D128" s="713"/>
      <c r="E128" s="711"/>
    </row>
    <row r="129" spans="1:5" s="704" customFormat="1" ht="15.75">
      <c r="A129" s="705" t="s">
        <v>851</v>
      </c>
      <c r="B129" s="706" t="s">
        <v>852</v>
      </c>
      <c r="C129" s="725"/>
      <c r="D129" s="726"/>
      <c r="E129" s="727"/>
    </row>
    <row r="130" spans="1:5" s="704" customFormat="1" ht="15.75">
      <c r="A130" s="705" t="s">
        <v>853</v>
      </c>
      <c r="B130" s="706" t="s">
        <v>854</v>
      </c>
      <c r="C130" s="725"/>
      <c r="D130" s="726"/>
      <c r="E130" s="727"/>
    </row>
    <row r="131" spans="1:5" s="704" customFormat="1" ht="15.75">
      <c r="A131" s="705" t="s">
        <v>855</v>
      </c>
      <c r="B131" s="706" t="s">
        <v>856</v>
      </c>
      <c r="C131" s="718">
        <f>C132+C137+C138</f>
        <v>0</v>
      </c>
      <c r="D131" s="718">
        <f>D132+D137+D138</f>
        <v>0</v>
      </c>
      <c r="E131" s="727"/>
    </row>
    <row r="132" spans="1:5" s="704" customFormat="1" ht="15.75">
      <c r="A132" s="705" t="s">
        <v>1229</v>
      </c>
      <c r="B132" s="706" t="s">
        <v>857</v>
      </c>
      <c r="C132" s="718">
        <f>C133+C136</f>
        <v>0</v>
      </c>
      <c r="D132" s="718">
        <f>D133+D136</f>
        <v>0</v>
      </c>
      <c r="E132" s="727"/>
    </row>
    <row r="133" spans="1:5" s="704" customFormat="1" ht="15.75">
      <c r="A133" s="728" t="s">
        <v>1230</v>
      </c>
      <c r="B133" s="706" t="s">
        <v>858</v>
      </c>
      <c r="C133" s="710">
        <f>SUM(C134:C135)</f>
        <v>0</v>
      </c>
      <c r="D133" s="710">
        <f>SUM(D134:D135)</f>
        <v>0</v>
      </c>
      <c r="E133" s="711"/>
    </row>
    <row r="134" spans="1:5" s="704" customFormat="1" ht="15.75">
      <c r="A134" s="722" t="s">
        <v>1231</v>
      </c>
      <c r="B134" s="706" t="s">
        <v>859</v>
      </c>
      <c r="C134" s="713"/>
      <c r="D134" s="713"/>
      <c r="E134" s="711"/>
    </row>
    <row r="135" spans="1:5" s="704" customFormat="1" ht="15.75">
      <c r="A135" s="724" t="s">
        <v>1232</v>
      </c>
      <c r="B135" s="706" t="s">
        <v>860</v>
      </c>
      <c r="C135" s="713"/>
      <c r="D135" s="714"/>
      <c r="E135" s="711"/>
    </row>
    <row r="136" spans="1:5" s="704" customFormat="1" ht="15.75">
      <c r="A136" s="728" t="s">
        <v>1233</v>
      </c>
      <c r="B136" s="706" t="s">
        <v>861</v>
      </c>
      <c r="C136" s="714"/>
      <c r="D136" s="713"/>
      <c r="E136" s="711"/>
    </row>
    <row r="137" spans="1:5" s="704" customFormat="1" ht="15.75">
      <c r="A137" s="705" t="s">
        <v>862</v>
      </c>
      <c r="B137" s="706" t="s">
        <v>863</v>
      </c>
      <c r="C137" s="725"/>
      <c r="D137" s="726"/>
      <c r="E137" s="727"/>
    </row>
    <row r="138" spans="1:5" s="704" customFormat="1" ht="15.75">
      <c r="A138" s="705" t="s">
        <v>864</v>
      </c>
      <c r="B138" s="706" t="s">
        <v>865</v>
      </c>
      <c r="C138" s="725"/>
      <c r="D138" s="726"/>
      <c r="E138" s="727"/>
    </row>
    <row r="139" spans="1:5" s="704" customFormat="1" ht="15.75">
      <c r="A139" s="715" t="s">
        <v>526</v>
      </c>
      <c r="B139" s="706" t="s">
        <v>866</v>
      </c>
      <c r="C139" s="714"/>
      <c r="D139" s="729">
        <f>D140</f>
        <v>0</v>
      </c>
      <c r="E139" s="711"/>
    </row>
    <row r="140" spans="1:5" s="704" customFormat="1" ht="15.75">
      <c r="A140" s="705" t="s">
        <v>867</v>
      </c>
      <c r="B140" s="706" t="s">
        <v>868</v>
      </c>
      <c r="C140" s="725"/>
      <c r="D140" s="726">
        <f>D141+D143+D144+D149</f>
        <v>0</v>
      </c>
      <c r="E140" s="727"/>
    </row>
    <row r="141" spans="1:5" s="704" customFormat="1" ht="15.75">
      <c r="A141" s="705" t="s">
        <v>869</v>
      </c>
      <c r="B141" s="706" t="s">
        <v>870</v>
      </c>
      <c r="C141" s="725"/>
      <c r="D141" s="726">
        <f>SUM(D142)</f>
        <v>0</v>
      </c>
      <c r="E141" s="727"/>
    </row>
    <row r="142" spans="1:5" s="704" customFormat="1" ht="15.75">
      <c r="A142" s="721" t="s">
        <v>871</v>
      </c>
      <c r="B142" s="706" t="s">
        <v>872</v>
      </c>
      <c r="C142" s="714"/>
      <c r="D142" s="713"/>
      <c r="E142" s="711"/>
    </row>
    <row r="143" spans="1:5" s="704" customFormat="1" ht="15.75">
      <c r="A143" s="705" t="s">
        <v>1234</v>
      </c>
      <c r="B143" s="706" t="s">
        <v>873</v>
      </c>
      <c r="C143" s="725"/>
      <c r="D143" s="726"/>
      <c r="E143" s="727"/>
    </row>
    <row r="144" spans="1:5" s="704" customFormat="1" ht="15.75">
      <c r="A144" s="705" t="s">
        <v>1235</v>
      </c>
      <c r="B144" s="706" t="s">
        <v>874</v>
      </c>
      <c r="C144" s="725"/>
      <c r="D144" s="726">
        <f>SUM(D145:D148)</f>
        <v>0</v>
      </c>
      <c r="E144" s="727"/>
    </row>
    <row r="145" spans="1:5" s="704" customFormat="1" ht="15.75">
      <c r="A145" s="721" t="s">
        <v>875</v>
      </c>
      <c r="B145" s="706" t="s">
        <v>876</v>
      </c>
      <c r="C145" s="714"/>
      <c r="D145" s="713"/>
      <c r="E145" s="711"/>
    </row>
    <row r="146" spans="1:5" s="704" customFormat="1" ht="15.75">
      <c r="A146" s="721" t="s">
        <v>877</v>
      </c>
      <c r="B146" s="706" t="s">
        <v>878</v>
      </c>
      <c r="C146" s="714"/>
      <c r="D146" s="713"/>
      <c r="E146" s="711"/>
    </row>
    <row r="147" spans="1:5" s="704" customFormat="1" ht="15.75">
      <c r="A147" s="721" t="s">
        <v>879</v>
      </c>
      <c r="B147" s="706" t="s">
        <v>880</v>
      </c>
      <c r="C147" s="714"/>
      <c r="D147" s="713"/>
      <c r="E147" s="711"/>
    </row>
    <row r="148" spans="1:5" s="704" customFormat="1" ht="15.75">
      <c r="A148" s="721" t="s">
        <v>881</v>
      </c>
      <c r="B148" s="706" t="s">
        <v>882</v>
      </c>
      <c r="C148" s="714"/>
      <c r="D148" s="713"/>
      <c r="E148" s="711"/>
    </row>
    <row r="149" spans="1:5" s="704" customFormat="1" ht="15.75">
      <c r="A149" s="705" t="s">
        <v>883</v>
      </c>
      <c r="B149" s="706" t="s">
        <v>884</v>
      </c>
      <c r="C149" s="725"/>
      <c r="D149" s="726"/>
      <c r="E149" s="727"/>
    </row>
    <row r="150" spans="1:5" s="704" customFormat="1" ht="23.25" customHeight="1">
      <c r="A150" s="715" t="s">
        <v>885</v>
      </c>
      <c r="B150" s="706" t="s">
        <v>886</v>
      </c>
      <c r="C150" s="716">
        <f>C151+C170</f>
        <v>0</v>
      </c>
      <c r="D150" s="716">
        <f>D151+D170</f>
        <v>0</v>
      </c>
      <c r="E150" s="717">
        <f>E151+E170</f>
        <v>0</v>
      </c>
    </row>
    <row r="151" spans="1:5" s="704" customFormat="1" ht="33" customHeight="1">
      <c r="A151" s="705" t="s">
        <v>887</v>
      </c>
      <c r="B151" s="706" t="s">
        <v>888</v>
      </c>
      <c r="C151" s="718">
        <f>C152+C159+C166</f>
        <v>0</v>
      </c>
      <c r="D151" s="718">
        <f>D152+D159+D166</f>
        <v>0</v>
      </c>
      <c r="E151" s="719">
        <f>E152+E159+E166</f>
        <v>0</v>
      </c>
    </row>
    <row r="152" spans="1:5" s="704" customFormat="1" ht="15.75">
      <c r="A152" s="730" t="s">
        <v>889</v>
      </c>
      <c r="B152" s="706" t="s">
        <v>890</v>
      </c>
      <c r="C152" s="710">
        <f>C153+C156</f>
        <v>0</v>
      </c>
      <c r="D152" s="710">
        <f>D153+D156</f>
        <v>0</v>
      </c>
      <c r="E152" s="720">
        <f>E153+E156</f>
        <v>0</v>
      </c>
    </row>
    <row r="153" spans="1:5" s="704" customFormat="1" ht="21" customHeight="1">
      <c r="A153" s="721" t="s">
        <v>891</v>
      </c>
      <c r="B153" s="706" t="s">
        <v>892</v>
      </c>
      <c r="C153" s="710">
        <f>C154+C155</f>
        <v>0</v>
      </c>
      <c r="D153" s="710">
        <f>D154+D155</f>
        <v>0</v>
      </c>
      <c r="E153" s="720">
        <f>E154+E155</f>
        <v>0</v>
      </c>
    </row>
    <row r="154" spans="1:5" s="704" customFormat="1" ht="15.75">
      <c r="A154" s="722" t="s">
        <v>893</v>
      </c>
      <c r="B154" s="706" t="s">
        <v>894</v>
      </c>
      <c r="C154" s="713"/>
      <c r="D154" s="713"/>
      <c r="E154" s="723"/>
    </row>
    <row r="155" spans="1:5" s="704" customFormat="1" ht="15.75">
      <c r="A155" s="724" t="s">
        <v>895</v>
      </c>
      <c r="B155" s="706" t="s">
        <v>896</v>
      </c>
      <c r="C155" s="713"/>
      <c r="D155" s="714"/>
      <c r="E155" s="723"/>
    </row>
    <row r="156" spans="1:5" s="704" customFormat="1" ht="22.5" customHeight="1">
      <c r="A156" s="721" t="s">
        <v>897</v>
      </c>
      <c r="B156" s="706" t="s">
        <v>898</v>
      </c>
      <c r="C156" s="710">
        <f>C157+C158</f>
        <v>0</v>
      </c>
      <c r="D156" s="710">
        <f>D157+D158</f>
        <v>0</v>
      </c>
      <c r="E156" s="720">
        <f>E157+E158</f>
        <v>0</v>
      </c>
    </row>
    <row r="157" spans="1:5" s="704" customFormat="1" ht="22.5">
      <c r="A157" s="722" t="s">
        <v>899</v>
      </c>
      <c r="B157" s="706" t="s">
        <v>900</v>
      </c>
      <c r="C157" s="713"/>
      <c r="D157" s="713"/>
      <c r="E157" s="723"/>
    </row>
    <row r="158" spans="1:5" s="704" customFormat="1" ht="15.75">
      <c r="A158" s="724" t="s">
        <v>895</v>
      </c>
      <c r="B158" s="706" t="s">
        <v>901</v>
      </c>
      <c r="C158" s="713"/>
      <c r="D158" s="731"/>
      <c r="E158" s="723"/>
    </row>
    <row r="159" spans="1:5" s="704" customFormat="1" ht="26.25" customHeight="1">
      <c r="A159" s="730" t="s">
        <v>902</v>
      </c>
      <c r="B159" s="706" t="s">
        <v>903</v>
      </c>
      <c r="C159" s="710">
        <f>C160+C163</f>
        <v>0</v>
      </c>
      <c r="D159" s="710">
        <f>D160+D163</f>
        <v>0</v>
      </c>
      <c r="E159" s="711"/>
    </row>
    <row r="160" spans="1:5" s="704" customFormat="1" ht="24.75" customHeight="1">
      <c r="A160" s="721" t="s">
        <v>904</v>
      </c>
      <c r="B160" s="706" t="s">
        <v>905</v>
      </c>
      <c r="C160" s="710">
        <f>C161+C162</f>
        <v>0</v>
      </c>
      <c r="D160" s="710">
        <f>D161+D162</f>
        <v>0</v>
      </c>
      <c r="E160" s="711"/>
    </row>
    <row r="161" spans="1:5" s="704" customFormat="1" ht="15.75" customHeight="1">
      <c r="A161" s="722" t="s">
        <v>906</v>
      </c>
      <c r="B161" s="706" t="s">
        <v>907</v>
      </c>
      <c r="C161" s="713"/>
      <c r="D161" s="713"/>
      <c r="E161" s="711"/>
    </row>
    <row r="162" spans="1:5" s="704" customFormat="1" ht="15.75" customHeight="1">
      <c r="A162" s="724" t="s">
        <v>908</v>
      </c>
      <c r="B162" s="706" t="s">
        <v>909</v>
      </c>
      <c r="C162" s="713"/>
      <c r="D162" s="714"/>
      <c r="E162" s="711"/>
    </row>
    <row r="163" spans="1:5" s="704" customFormat="1" ht="24.75" customHeight="1">
      <c r="A163" s="721" t="s">
        <v>910</v>
      </c>
      <c r="B163" s="706" t="s">
        <v>911</v>
      </c>
      <c r="C163" s="710">
        <f>C164+C165</f>
        <v>0</v>
      </c>
      <c r="D163" s="710">
        <f>D164+D165</f>
        <v>0</v>
      </c>
      <c r="E163" s="711"/>
    </row>
    <row r="164" spans="1:5" s="704" customFormat="1" ht="16.5" customHeight="1">
      <c r="A164" s="722" t="s">
        <v>912</v>
      </c>
      <c r="B164" s="706" t="s">
        <v>913</v>
      </c>
      <c r="C164" s="713"/>
      <c r="D164" s="713"/>
      <c r="E164" s="711"/>
    </row>
    <row r="165" spans="1:5" s="704" customFormat="1" ht="15.75">
      <c r="A165" s="724" t="s">
        <v>914</v>
      </c>
      <c r="B165" s="706" t="s">
        <v>915</v>
      </c>
      <c r="C165" s="713"/>
      <c r="D165" s="731"/>
      <c r="E165" s="711"/>
    </row>
    <row r="166" spans="1:5" s="704" customFormat="1" ht="15.75">
      <c r="A166" s="730" t="s">
        <v>916</v>
      </c>
      <c r="B166" s="706" t="s">
        <v>917</v>
      </c>
      <c r="C166" s="710">
        <f>C167+C170</f>
        <v>0</v>
      </c>
      <c r="D166" s="710">
        <f>D167+D170</f>
        <v>0</v>
      </c>
      <c r="E166" s="711"/>
    </row>
    <row r="167" spans="1:5" s="704" customFormat="1" ht="22.5">
      <c r="A167" s="721" t="s">
        <v>918</v>
      </c>
      <c r="B167" s="706" t="s">
        <v>919</v>
      </c>
      <c r="C167" s="710">
        <f>C168+C169</f>
        <v>0</v>
      </c>
      <c r="D167" s="710">
        <f>D168+D169</f>
        <v>0</v>
      </c>
      <c r="E167" s="711"/>
    </row>
    <row r="168" spans="1:5" s="704" customFormat="1" ht="15.75">
      <c r="A168" s="722" t="s">
        <v>920</v>
      </c>
      <c r="B168" s="706" t="s">
        <v>921</v>
      </c>
      <c r="C168" s="713"/>
      <c r="D168" s="713"/>
      <c r="E168" s="711"/>
    </row>
    <row r="169" spans="1:5" s="704" customFormat="1" ht="15.75">
      <c r="A169" s="724" t="s">
        <v>922</v>
      </c>
      <c r="B169" s="706" t="s">
        <v>923</v>
      </c>
      <c r="C169" s="713"/>
      <c r="D169" s="714"/>
      <c r="E169" s="711"/>
    </row>
    <row r="170" spans="1:5" s="704" customFormat="1" ht="24.75" customHeight="1">
      <c r="A170" s="732" t="s">
        <v>1236</v>
      </c>
      <c r="B170" s="706" t="s">
        <v>924</v>
      </c>
      <c r="C170" s="718">
        <f>C171+C174+C177+C180</f>
        <v>0</v>
      </c>
      <c r="D170" s="718">
        <f>D171+D174+D177+D180</f>
        <v>0</v>
      </c>
      <c r="E170" s="719">
        <f>E171+E174+E177+E180</f>
        <v>0</v>
      </c>
    </row>
    <row r="171" spans="1:5" s="704" customFormat="1" ht="22.5">
      <c r="A171" s="730" t="s">
        <v>1237</v>
      </c>
      <c r="B171" s="706" t="s">
        <v>925</v>
      </c>
      <c r="C171" s="710">
        <f>C172+C173</f>
        <v>0</v>
      </c>
      <c r="D171" s="710">
        <f>D172+D173</f>
        <v>0</v>
      </c>
      <c r="E171" s="720">
        <f>E172+E173</f>
        <v>0</v>
      </c>
    </row>
    <row r="172" spans="1:5" s="704" customFormat="1" ht="15.75">
      <c r="A172" s="722" t="s">
        <v>1238</v>
      </c>
      <c r="B172" s="706" t="s">
        <v>926</v>
      </c>
      <c r="C172" s="713"/>
      <c r="D172" s="713"/>
      <c r="E172" s="723"/>
    </row>
    <row r="173" spans="1:5" s="704" customFormat="1" ht="15.75">
      <c r="A173" s="724" t="s">
        <v>1239</v>
      </c>
      <c r="B173" s="706" t="s">
        <v>927</v>
      </c>
      <c r="C173" s="713"/>
      <c r="D173" s="714"/>
      <c r="E173" s="723"/>
    </row>
    <row r="174" spans="1:5" s="704" customFormat="1" ht="15.75">
      <c r="A174" s="730" t="s">
        <v>1240</v>
      </c>
      <c r="B174" s="706" t="s">
        <v>928</v>
      </c>
      <c r="C174" s="710">
        <f>C175+C176</f>
        <v>0</v>
      </c>
      <c r="D174" s="710">
        <f>D175+D176</f>
        <v>0</v>
      </c>
      <c r="E174" s="711"/>
    </row>
    <row r="175" spans="1:5" s="704" customFormat="1" ht="15.75">
      <c r="A175" s="722" t="s">
        <v>929</v>
      </c>
      <c r="B175" s="706" t="s">
        <v>930</v>
      </c>
      <c r="C175" s="713"/>
      <c r="D175" s="713"/>
      <c r="E175" s="711"/>
    </row>
    <row r="176" spans="1:5" s="704" customFormat="1" ht="15.75">
      <c r="A176" s="724" t="s">
        <v>931</v>
      </c>
      <c r="B176" s="706" t="s">
        <v>932</v>
      </c>
      <c r="C176" s="713"/>
      <c r="D176" s="731"/>
      <c r="E176" s="711"/>
    </row>
    <row r="177" spans="1:5" s="704" customFormat="1" ht="15.75">
      <c r="A177" s="730" t="s">
        <v>1241</v>
      </c>
      <c r="B177" s="706" t="s">
        <v>933</v>
      </c>
      <c r="C177" s="710">
        <f>C178+C179</f>
        <v>0</v>
      </c>
      <c r="D177" s="710">
        <f>D178+D179</f>
        <v>0</v>
      </c>
      <c r="E177" s="711"/>
    </row>
    <row r="178" spans="1:5" s="704" customFormat="1" ht="15.75">
      <c r="A178" s="722" t="s">
        <v>1242</v>
      </c>
      <c r="B178" s="706" t="s">
        <v>934</v>
      </c>
      <c r="C178" s="713"/>
      <c r="D178" s="713"/>
      <c r="E178" s="711"/>
    </row>
    <row r="179" spans="1:5" s="704" customFormat="1" ht="15.75">
      <c r="A179" s="724" t="s">
        <v>1243</v>
      </c>
      <c r="B179" s="706" t="s">
        <v>935</v>
      </c>
      <c r="C179" s="713"/>
      <c r="D179" s="714"/>
      <c r="E179" s="711"/>
    </row>
    <row r="180" spans="1:5" s="704" customFormat="1" ht="15.75">
      <c r="A180" s="730" t="s">
        <v>1244</v>
      </c>
      <c r="B180" s="706" t="s">
        <v>936</v>
      </c>
      <c r="C180" s="710">
        <f>C181+C182</f>
        <v>0</v>
      </c>
      <c r="D180" s="710">
        <f>D181+D182</f>
        <v>0</v>
      </c>
      <c r="E180" s="711"/>
    </row>
    <row r="181" spans="1:5" s="704" customFormat="1" ht="15.75">
      <c r="A181" s="722" t="s">
        <v>1245</v>
      </c>
      <c r="B181" s="706" t="s">
        <v>937</v>
      </c>
      <c r="C181" s="713"/>
      <c r="D181" s="713"/>
      <c r="E181" s="711"/>
    </row>
    <row r="182" spans="1:5" s="704" customFormat="1" ht="15.75">
      <c r="A182" s="724" t="s">
        <v>1246</v>
      </c>
      <c r="B182" s="706" t="s">
        <v>938</v>
      </c>
      <c r="C182" s="713"/>
      <c r="D182" s="714"/>
      <c r="E182" s="711"/>
    </row>
    <row r="183" spans="1:5" s="704" customFormat="1" ht="15.75" customHeight="1">
      <c r="A183" s="715" t="s">
        <v>939</v>
      </c>
      <c r="B183" s="706" t="s">
        <v>940</v>
      </c>
      <c r="C183" s="716">
        <f>C7+C21+C139+C150</f>
        <v>0</v>
      </c>
      <c r="D183" s="716">
        <v>171604</v>
      </c>
      <c r="E183" s="717">
        <f>E7+E21+E139+E150</f>
        <v>0</v>
      </c>
    </row>
    <row r="184" spans="1:5" s="704" customFormat="1" ht="15.75">
      <c r="A184" s="715" t="s">
        <v>941</v>
      </c>
      <c r="B184" s="706" t="s">
        <v>942</v>
      </c>
      <c r="C184" s="714"/>
      <c r="D184" s="716">
        <f>D185+D193+D203</f>
        <v>0</v>
      </c>
      <c r="E184" s="717">
        <f>E185+E193+E203</f>
        <v>0</v>
      </c>
    </row>
    <row r="185" spans="1:5" s="704" customFormat="1" ht="15.75">
      <c r="A185" s="705" t="s">
        <v>943</v>
      </c>
      <c r="B185" s="706" t="s">
        <v>944</v>
      </c>
      <c r="C185" s="725"/>
      <c r="D185" s="718">
        <f>SUM(D186:D192)</f>
        <v>0</v>
      </c>
      <c r="E185" s="727"/>
    </row>
    <row r="186" spans="1:5" s="704" customFormat="1" ht="15.75">
      <c r="A186" s="721" t="s">
        <v>945</v>
      </c>
      <c r="B186" s="706" t="s">
        <v>946</v>
      </c>
      <c r="C186" s="714"/>
      <c r="D186" s="713"/>
      <c r="E186" s="711"/>
    </row>
    <row r="187" spans="1:5" s="704" customFormat="1" ht="15.75">
      <c r="A187" s="721" t="s">
        <v>947</v>
      </c>
      <c r="B187" s="706" t="s">
        <v>948</v>
      </c>
      <c r="C187" s="714"/>
      <c r="D187" s="713"/>
      <c r="E187" s="711"/>
    </row>
    <row r="188" spans="1:5" s="704" customFormat="1" ht="15.75">
      <c r="A188" s="721" t="s">
        <v>949</v>
      </c>
      <c r="B188" s="706" t="s">
        <v>950</v>
      </c>
      <c r="C188" s="714"/>
      <c r="D188" s="713"/>
      <c r="E188" s="711"/>
    </row>
    <row r="189" spans="1:5" s="704" customFormat="1" ht="15.75">
      <c r="A189" s="721" t="s">
        <v>951</v>
      </c>
      <c r="B189" s="706" t="s">
        <v>952</v>
      </c>
      <c r="C189" s="714"/>
      <c r="D189" s="713"/>
      <c r="E189" s="711"/>
    </row>
    <row r="190" spans="1:5" s="704" customFormat="1" ht="15.75">
      <c r="A190" s="721" t="s">
        <v>953</v>
      </c>
      <c r="B190" s="706" t="s">
        <v>954</v>
      </c>
      <c r="C190" s="714"/>
      <c r="D190" s="713"/>
      <c r="E190" s="711"/>
    </row>
    <row r="191" spans="1:5" s="704" customFormat="1" ht="15.75">
      <c r="A191" s="733" t="s">
        <v>955</v>
      </c>
      <c r="B191" s="706" t="s">
        <v>956</v>
      </c>
      <c r="C191" s="714"/>
      <c r="D191" s="713"/>
      <c r="E191" s="711"/>
    </row>
    <row r="192" spans="1:5" s="704" customFormat="1" ht="15.75">
      <c r="A192" s="721" t="s">
        <v>957</v>
      </c>
      <c r="B192" s="706" t="s">
        <v>958</v>
      </c>
      <c r="C192" s="714"/>
      <c r="D192" s="713"/>
      <c r="E192" s="711"/>
    </row>
    <row r="193" spans="1:5" s="704" customFormat="1" ht="15.75">
      <c r="A193" s="705" t="s">
        <v>959</v>
      </c>
      <c r="B193" s="706" t="s">
        <v>960</v>
      </c>
      <c r="C193" s="725"/>
      <c r="D193" s="718">
        <f>SUM(D194:D197)+D198</f>
        <v>0</v>
      </c>
      <c r="E193" s="719">
        <f>SUM(E194:E197)+E198</f>
        <v>0</v>
      </c>
    </row>
    <row r="194" spans="1:5" s="704" customFormat="1" ht="15.75">
      <c r="A194" s="721" t="s">
        <v>961</v>
      </c>
      <c r="B194" s="706" t="s">
        <v>962</v>
      </c>
      <c r="C194" s="714"/>
      <c r="D194" s="713"/>
      <c r="E194" s="711"/>
    </row>
    <row r="195" spans="1:5" s="704" customFormat="1" ht="15.75">
      <c r="A195" s="721" t="s">
        <v>963</v>
      </c>
      <c r="B195" s="706" t="s">
        <v>964</v>
      </c>
      <c r="C195" s="714"/>
      <c r="D195" s="713"/>
      <c r="E195" s="711"/>
    </row>
    <row r="196" spans="1:5" s="704" customFormat="1" ht="15.75">
      <c r="A196" s="721" t="s">
        <v>965</v>
      </c>
      <c r="B196" s="706" t="s">
        <v>966</v>
      </c>
      <c r="C196" s="714"/>
      <c r="D196" s="713"/>
      <c r="E196" s="711"/>
    </row>
    <row r="197" spans="1:5" s="704" customFormat="1" ht="15.75">
      <c r="A197" s="721" t="s">
        <v>967</v>
      </c>
      <c r="B197" s="706" t="s">
        <v>968</v>
      </c>
      <c r="C197" s="714"/>
      <c r="D197" s="713"/>
      <c r="E197" s="711"/>
    </row>
    <row r="198" spans="1:5" s="704" customFormat="1" ht="15.75">
      <c r="A198" s="721" t="s">
        <v>969</v>
      </c>
      <c r="B198" s="706" t="s">
        <v>970</v>
      </c>
      <c r="C198" s="714"/>
      <c r="D198" s="710">
        <f>SUM(D199:D202)</f>
        <v>0</v>
      </c>
      <c r="E198" s="720">
        <f>SUM(E199:E202)</f>
        <v>0</v>
      </c>
    </row>
    <row r="199" spans="1:5" s="704" customFormat="1" ht="15.75">
      <c r="A199" s="722" t="s">
        <v>971</v>
      </c>
      <c r="B199" s="706" t="s">
        <v>972</v>
      </c>
      <c r="C199" s="714"/>
      <c r="D199" s="713"/>
      <c r="E199" s="723"/>
    </row>
    <row r="200" spans="1:5" s="704" customFormat="1" ht="15.75">
      <c r="A200" s="722" t="s">
        <v>973</v>
      </c>
      <c r="B200" s="706" t="s">
        <v>974</v>
      </c>
      <c r="C200" s="714"/>
      <c r="D200" s="713"/>
      <c r="E200" s="711"/>
    </row>
    <row r="201" spans="1:5" s="704" customFormat="1" ht="15.75">
      <c r="A201" s="722" t="s">
        <v>975</v>
      </c>
      <c r="B201" s="706" t="s">
        <v>976</v>
      </c>
      <c r="C201" s="714"/>
      <c r="D201" s="713"/>
      <c r="E201" s="711"/>
    </row>
    <row r="202" spans="1:5" s="704" customFormat="1" ht="15.75">
      <c r="A202" s="722" t="s">
        <v>977</v>
      </c>
      <c r="B202" s="706" t="s">
        <v>978</v>
      </c>
      <c r="C202" s="714"/>
      <c r="D202" s="713"/>
      <c r="E202" s="711"/>
    </row>
    <row r="203" spans="1:5" s="704" customFormat="1" ht="15.75">
      <c r="A203" s="705" t="s">
        <v>979</v>
      </c>
      <c r="B203" s="706" t="s">
        <v>980</v>
      </c>
      <c r="C203" s="725"/>
      <c r="D203" s="718">
        <f>SUM(D204:D206)</f>
        <v>0</v>
      </c>
      <c r="E203" s="727"/>
    </row>
    <row r="204" spans="1:5" s="704" customFormat="1" ht="15.75">
      <c r="A204" s="721" t="s">
        <v>981</v>
      </c>
      <c r="B204" s="706" t="s">
        <v>982</v>
      </c>
      <c r="C204" s="714"/>
      <c r="D204" s="713"/>
      <c r="E204" s="711"/>
    </row>
    <row r="205" spans="1:5" s="704" customFormat="1" ht="15.75">
      <c r="A205" s="721" t="s">
        <v>983</v>
      </c>
      <c r="B205" s="706" t="s">
        <v>984</v>
      </c>
      <c r="C205" s="714"/>
      <c r="D205" s="713"/>
      <c r="E205" s="711"/>
    </row>
    <row r="206" spans="1:5" s="704" customFormat="1" ht="15.75">
      <c r="A206" s="721" t="s">
        <v>985</v>
      </c>
      <c r="B206" s="706" t="s">
        <v>986</v>
      </c>
      <c r="C206" s="714"/>
      <c r="D206" s="713"/>
      <c r="E206" s="711"/>
    </row>
    <row r="207" spans="1:5" s="704" customFormat="1" ht="15.75">
      <c r="A207" s="715" t="s">
        <v>987</v>
      </c>
      <c r="B207" s="706" t="s">
        <v>988</v>
      </c>
      <c r="C207" s="714"/>
      <c r="D207" s="716">
        <f>D208+D209+D214+D227+D228+D229</f>
        <v>287</v>
      </c>
      <c r="E207" s="711"/>
    </row>
    <row r="208" spans="1:5" s="704" customFormat="1" ht="15.75">
      <c r="A208" s="705" t="s">
        <v>989</v>
      </c>
      <c r="B208" s="706" t="s">
        <v>990</v>
      </c>
      <c r="C208" s="725"/>
      <c r="D208" s="726">
        <v>25</v>
      </c>
      <c r="E208" s="727"/>
    </row>
    <row r="209" spans="1:5" s="704" customFormat="1" ht="15.75">
      <c r="A209" s="705" t="s">
        <v>991</v>
      </c>
      <c r="B209" s="706" t="s">
        <v>992</v>
      </c>
      <c r="C209" s="725"/>
      <c r="D209" s="718">
        <v>262</v>
      </c>
      <c r="E209" s="727"/>
    </row>
    <row r="210" spans="1:5" s="704" customFormat="1" ht="15.75">
      <c r="A210" s="721" t="s">
        <v>993</v>
      </c>
      <c r="B210" s="706" t="s">
        <v>994</v>
      </c>
      <c r="C210" s="714"/>
      <c r="D210" s="713"/>
      <c r="E210" s="711"/>
    </row>
    <row r="211" spans="1:5" s="704" customFormat="1" ht="15.75">
      <c r="A211" s="721" t="s">
        <v>995</v>
      </c>
      <c r="B211" s="706" t="s">
        <v>996</v>
      </c>
      <c r="C211" s="714"/>
      <c r="D211" s="713"/>
      <c r="E211" s="711"/>
    </row>
    <row r="212" spans="1:5" s="704" customFormat="1" ht="15.75">
      <c r="A212" s="721" t="s">
        <v>997</v>
      </c>
      <c r="B212" s="706" t="s">
        <v>998</v>
      </c>
      <c r="C212" s="714" t="s">
        <v>999</v>
      </c>
      <c r="D212" s="713"/>
      <c r="E212" s="711"/>
    </row>
    <row r="213" spans="1:5" s="704" customFormat="1" ht="15.75">
      <c r="A213" s="721" t="s">
        <v>1000</v>
      </c>
      <c r="B213" s="706" t="s">
        <v>1001</v>
      </c>
      <c r="C213" s="714"/>
      <c r="D213" s="713"/>
      <c r="E213" s="711"/>
    </row>
    <row r="214" spans="1:5" s="704" customFormat="1" ht="15.75">
      <c r="A214" s="705" t="s">
        <v>1002</v>
      </c>
      <c r="B214" s="706" t="s">
        <v>1003</v>
      </c>
      <c r="C214" s="725"/>
      <c r="D214" s="718">
        <f>D215+D221</f>
        <v>0</v>
      </c>
      <c r="E214" s="727"/>
    </row>
    <row r="215" spans="1:5" s="704" customFormat="1" ht="15.75">
      <c r="A215" s="721" t="s">
        <v>1004</v>
      </c>
      <c r="B215" s="706" t="s">
        <v>1005</v>
      </c>
      <c r="C215" s="714"/>
      <c r="D215" s="710">
        <f>SUM(D216:D220)</f>
        <v>0</v>
      </c>
      <c r="E215" s="711"/>
    </row>
    <row r="216" spans="1:5" s="704" customFormat="1" ht="15.75">
      <c r="A216" s="722" t="s">
        <v>1006</v>
      </c>
      <c r="B216" s="706" t="s">
        <v>1007</v>
      </c>
      <c r="C216" s="714"/>
      <c r="D216" s="713"/>
      <c r="E216" s="711"/>
    </row>
    <row r="217" spans="1:5" s="704" customFormat="1" ht="15.75">
      <c r="A217" s="722" t="s">
        <v>1008</v>
      </c>
      <c r="B217" s="706" t="s">
        <v>1009</v>
      </c>
      <c r="C217" s="714"/>
      <c r="D217" s="713"/>
      <c r="E217" s="711"/>
    </row>
    <row r="218" spans="1:5" s="704" customFormat="1" ht="15.75">
      <c r="A218" s="722" t="s">
        <v>1010</v>
      </c>
      <c r="B218" s="706" t="s">
        <v>1011</v>
      </c>
      <c r="C218" s="714"/>
      <c r="D218" s="713"/>
      <c r="E218" s="711"/>
    </row>
    <row r="219" spans="1:5" s="704" customFormat="1" ht="15.75">
      <c r="A219" s="722" t="s">
        <v>1012</v>
      </c>
      <c r="B219" s="706" t="s">
        <v>1013</v>
      </c>
      <c r="C219" s="714"/>
      <c r="D219" s="713"/>
      <c r="E219" s="711"/>
    </row>
    <row r="220" spans="1:5" s="704" customFormat="1" ht="15.75">
      <c r="A220" s="722" t="s">
        <v>1014</v>
      </c>
      <c r="B220" s="706" t="s">
        <v>1015</v>
      </c>
      <c r="C220" s="714"/>
      <c r="D220" s="713"/>
      <c r="E220" s="711"/>
    </row>
    <row r="221" spans="1:5" s="704" customFormat="1" ht="15.75">
      <c r="A221" s="721" t="s">
        <v>1016</v>
      </c>
      <c r="B221" s="706" t="s">
        <v>1017</v>
      </c>
      <c r="C221" s="714"/>
      <c r="D221" s="710">
        <f>SUM(D222:D226)</f>
        <v>0</v>
      </c>
      <c r="E221" s="711"/>
    </row>
    <row r="222" spans="1:5" s="704" customFormat="1" ht="15.75">
      <c r="A222" s="722" t="s">
        <v>1018</v>
      </c>
      <c r="B222" s="706" t="s">
        <v>1019</v>
      </c>
      <c r="C222" s="714"/>
      <c r="D222" s="713"/>
      <c r="E222" s="711"/>
    </row>
    <row r="223" spans="1:5" s="704" customFormat="1" ht="15.75">
      <c r="A223" s="722" t="s">
        <v>1020</v>
      </c>
      <c r="B223" s="706" t="s">
        <v>1021</v>
      </c>
      <c r="C223" s="714"/>
      <c r="D223" s="713"/>
      <c r="E223" s="711"/>
    </row>
    <row r="224" spans="1:5" s="704" customFormat="1" ht="15.75">
      <c r="A224" s="722" t="s">
        <v>1022</v>
      </c>
      <c r="B224" s="706" t="s">
        <v>1023</v>
      </c>
      <c r="C224" s="714"/>
      <c r="D224" s="713"/>
      <c r="E224" s="711"/>
    </row>
    <row r="225" spans="1:5" s="704" customFormat="1" ht="15.75">
      <c r="A225" s="722" t="s">
        <v>1024</v>
      </c>
      <c r="B225" s="706" t="s">
        <v>1025</v>
      </c>
      <c r="C225" s="714"/>
      <c r="D225" s="713"/>
      <c r="E225" s="711"/>
    </row>
    <row r="226" spans="1:5" s="704" customFormat="1" ht="15.75">
      <c r="A226" s="722" t="s">
        <v>1026</v>
      </c>
      <c r="B226" s="706" t="s">
        <v>1027</v>
      </c>
      <c r="C226" s="714"/>
      <c r="D226" s="713"/>
      <c r="E226" s="711"/>
    </row>
    <row r="227" spans="1:5" s="704" customFormat="1" ht="15.75">
      <c r="A227" s="705" t="s">
        <v>1028</v>
      </c>
      <c r="B227" s="706" t="s">
        <v>1029</v>
      </c>
      <c r="C227" s="725"/>
      <c r="D227" s="726"/>
      <c r="E227" s="727"/>
    </row>
    <row r="228" spans="1:5" s="704" customFormat="1" ht="15.75">
      <c r="A228" s="705" t="s">
        <v>1030</v>
      </c>
      <c r="B228" s="706" t="s">
        <v>1031</v>
      </c>
      <c r="C228" s="725"/>
      <c r="D228" s="726"/>
      <c r="E228" s="727"/>
    </row>
    <row r="229" spans="1:5" s="704" customFormat="1" ht="15.75">
      <c r="A229" s="705" t="s">
        <v>1032</v>
      </c>
      <c r="B229" s="706" t="s">
        <v>1033</v>
      </c>
      <c r="C229" s="725"/>
      <c r="D229" s="718">
        <f>SUM(D230:D231)</f>
        <v>0</v>
      </c>
      <c r="E229" s="727"/>
    </row>
    <row r="230" spans="1:5" s="704" customFormat="1" ht="15.75">
      <c r="A230" s="721" t="s">
        <v>1034</v>
      </c>
      <c r="B230" s="706" t="s">
        <v>1035</v>
      </c>
      <c r="C230" s="714"/>
      <c r="D230" s="713"/>
      <c r="E230" s="711"/>
    </row>
    <row r="231" spans="1:5" s="704" customFormat="1" ht="15.75">
      <c r="A231" s="721" t="s">
        <v>1036</v>
      </c>
      <c r="B231" s="706" t="s">
        <v>1037</v>
      </c>
      <c r="C231" s="714"/>
      <c r="D231" s="713"/>
      <c r="E231" s="711"/>
    </row>
    <row r="232" spans="1:5" s="704" customFormat="1" ht="33" customHeight="1" hidden="1">
      <c r="A232" s="721" t="s">
        <v>1038</v>
      </c>
      <c r="B232" s="706" t="s">
        <v>1039</v>
      </c>
      <c r="C232" s="710"/>
      <c r="D232" s="710"/>
      <c r="E232" s="720"/>
    </row>
    <row r="233" spans="1:5" s="704" customFormat="1" ht="15.75" hidden="1">
      <c r="A233" s="721" t="s">
        <v>1040</v>
      </c>
      <c r="B233" s="706" t="s">
        <v>1041</v>
      </c>
      <c r="C233" s="710"/>
      <c r="D233" s="710"/>
      <c r="E233" s="720"/>
    </row>
    <row r="234" spans="1:5" s="704" customFormat="1" ht="15.75">
      <c r="A234" s="715" t="s">
        <v>1042</v>
      </c>
      <c r="B234" s="706" t="s">
        <v>1043</v>
      </c>
      <c r="C234" s="714"/>
      <c r="D234" s="716">
        <f>SUM(D235:D239)</f>
        <v>0</v>
      </c>
      <c r="E234" s="711"/>
    </row>
    <row r="235" spans="1:5" s="704" customFormat="1" ht="15.75">
      <c r="A235" s="705" t="s">
        <v>1044</v>
      </c>
      <c r="B235" s="706" t="s">
        <v>1045</v>
      </c>
      <c r="C235" s="725"/>
      <c r="D235" s="726"/>
      <c r="E235" s="727"/>
    </row>
    <row r="236" spans="1:5" s="704" customFormat="1" ht="15.75">
      <c r="A236" s="705" t="s">
        <v>1046</v>
      </c>
      <c r="B236" s="706" t="s">
        <v>1047</v>
      </c>
      <c r="C236" s="725"/>
      <c r="D236" s="726"/>
      <c r="E236" s="727"/>
    </row>
    <row r="237" spans="1:5" s="704" customFormat="1" ht="15.75">
      <c r="A237" s="705" t="s">
        <v>1048</v>
      </c>
      <c r="B237" s="706" t="s">
        <v>1049</v>
      </c>
      <c r="C237" s="725"/>
      <c r="D237" s="726"/>
      <c r="E237" s="727"/>
    </row>
    <row r="238" spans="1:5" s="704" customFormat="1" ht="15.75">
      <c r="A238" s="705" t="s">
        <v>1050</v>
      </c>
      <c r="B238" s="706" t="s">
        <v>1051</v>
      </c>
      <c r="C238" s="725"/>
      <c r="D238" s="726"/>
      <c r="E238" s="727"/>
    </row>
    <row r="239" spans="1:5" s="704" customFormat="1" ht="15.75">
      <c r="A239" s="705" t="s">
        <v>1052</v>
      </c>
      <c r="B239" s="706" t="s">
        <v>1053</v>
      </c>
      <c r="C239" s="725"/>
      <c r="D239" s="726"/>
      <c r="E239" s="727"/>
    </row>
    <row r="240" spans="1:5" s="704" customFormat="1" ht="15.75">
      <c r="A240" s="715" t="s">
        <v>1054</v>
      </c>
      <c r="B240" s="706" t="s">
        <v>1055</v>
      </c>
      <c r="C240" s="714"/>
      <c r="D240" s="716">
        <v>10583</v>
      </c>
      <c r="E240" s="711"/>
    </row>
    <row r="241" spans="1:5" s="704" customFormat="1" ht="15.75">
      <c r="A241" s="705" t="s">
        <v>1056</v>
      </c>
      <c r="B241" s="706" t="s">
        <v>1057</v>
      </c>
      <c r="C241" s="725"/>
      <c r="D241" s="718">
        <f>D242+D245+D246+D247</f>
        <v>25</v>
      </c>
      <c r="E241" s="727"/>
    </row>
    <row r="242" spans="1:5" s="704" customFormat="1" ht="15.75">
      <c r="A242" s="709" t="s">
        <v>1058</v>
      </c>
      <c r="B242" s="706" t="s">
        <v>1059</v>
      </c>
      <c r="C242" s="714"/>
      <c r="D242" s="710">
        <f>SUM(D243:D244)</f>
        <v>25</v>
      </c>
      <c r="E242" s="711"/>
    </row>
    <row r="243" spans="1:5" s="704" customFormat="1" ht="15.75">
      <c r="A243" s="721" t="s">
        <v>1060</v>
      </c>
      <c r="B243" s="706" t="s">
        <v>1061</v>
      </c>
      <c r="C243" s="714"/>
      <c r="D243" s="713">
        <v>25</v>
      </c>
      <c r="E243" s="711"/>
    </row>
    <row r="244" spans="1:5" s="704" customFormat="1" ht="15.75">
      <c r="A244" s="721" t="s">
        <v>1062</v>
      </c>
      <c r="B244" s="706" t="s">
        <v>1063</v>
      </c>
      <c r="C244" s="714"/>
      <c r="D244" s="713"/>
      <c r="E244" s="711"/>
    </row>
    <row r="245" spans="1:5" s="704" customFormat="1" ht="15.75">
      <c r="A245" s="709" t="s">
        <v>1064</v>
      </c>
      <c r="B245" s="706" t="s">
        <v>1065</v>
      </c>
      <c r="C245" s="714"/>
      <c r="D245" s="713"/>
      <c r="E245" s="711"/>
    </row>
    <row r="246" spans="1:5" s="704" customFormat="1" ht="15.75">
      <c r="A246" s="709" t="s">
        <v>1066</v>
      </c>
      <c r="B246" s="706" t="s">
        <v>1067</v>
      </c>
      <c r="C246" s="714"/>
      <c r="D246" s="713"/>
      <c r="E246" s="711"/>
    </row>
    <row r="247" spans="1:5" s="704" customFormat="1" ht="15.75">
      <c r="A247" s="709" t="s">
        <v>1068</v>
      </c>
      <c r="B247" s="706" t="s">
        <v>1069</v>
      </c>
      <c r="C247" s="714"/>
      <c r="D247" s="713"/>
      <c r="E247" s="711"/>
    </row>
    <row r="248" spans="1:5" s="704" customFormat="1" ht="15.75">
      <c r="A248" s="705" t="s">
        <v>1070</v>
      </c>
      <c r="B248" s="706" t="s">
        <v>1071</v>
      </c>
      <c r="C248" s="725"/>
      <c r="D248" s="718">
        <f>SUM(D249:D256)</f>
        <v>10558</v>
      </c>
      <c r="E248" s="727"/>
    </row>
    <row r="249" spans="1:5" s="704" customFormat="1" ht="15.75">
      <c r="A249" s="709" t="s">
        <v>1199</v>
      </c>
      <c r="B249" s="706" t="s">
        <v>1072</v>
      </c>
      <c r="C249" s="714"/>
      <c r="D249" s="713">
        <v>10558</v>
      </c>
      <c r="E249" s="711"/>
    </row>
    <row r="250" spans="1:5" s="704" customFormat="1" ht="15.75">
      <c r="A250" s="709" t="s">
        <v>1200</v>
      </c>
      <c r="B250" s="706" t="s">
        <v>1073</v>
      </c>
      <c r="C250" s="714"/>
      <c r="D250" s="713"/>
      <c r="E250" s="711"/>
    </row>
    <row r="251" spans="1:5" s="704" customFormat="1" ht="15.75">
      <c r="A251" s="709" t="s">
        <v>1201</v>
      </c>
      <c r="B251" s="706" t="s">
        <v>1074</v>
      </c>
      <c r="C251" s="714"/>
      <c r="D251" s="713"/>
      <c r="E251" s="711"/>
    </row>
    <row r="252" spans="1:5" s="704" customFormat="1" ht="15.75">
      <c r="A252" s="709" t="s">
        <v>1202</v>
      </c>
      <c r="B252" s="706" t="s">
        <v>1075</v>
      </c>
      <c r="C252" s="714"/>
      <c r="D252" s="713"/>
      <c r="E252" s="711"/>
    </row>
    <row r="253" spans="1:5" s="704" customFormat="1" ht="15.75">
      <c r="A253" s="709" t="s">
        <v>1203</v>
      </c>
      <c r="B253" s="706" t="s">
        <v>1076</v>
      </c>
      <c r="C253" s="714"/>
      <c r="D253" s="713"/>
      <c r="E253" s="711"/>
    </row>
    <row r="254" spans="1:5" s="704" customFormat="1" ht="15.75">
      <c r="A254" s="709" t="s">
        <v>1204</v>
      </c>
      <c r="B254" s="706" t="s">
        <v>1077</v>
      </c>
      <c r="C254" s="714"/>
      <c r="D254" s="713"/>
      <c r="E254" s="711"/>
    </row>
    <row r="255" spans="1:5" s="704" customFormat="1" ht="15.75">
      <c r="A255" s="709" t="s">
        <v>1205</v>
      </c>
      <c r="B255" s="706" t="s">
        <v>1078</v>
      </c>
      <c r="C255" s="714"/>
      <c r="D255" s="713"/>
      <c r="E255" s="711"/>
    </row>
    <row r="256" spans="1:5" s="704" customFormat="1" ht="15.75">
      <c r="A256" s="709" t="s">
        <v>1206</v>
      </c>
      <c r="B256" s="706" t="s">
        <v>1079</v>
      </c>
      <c r="C256" s="714"/>
      <c r="D256" s="713"/>
      <c r="E256" s="711"/>
    </row>
    <row r="257" spans="1:5" s="704" customFormat="1" ht="15.75">
      <c r="A257" s="705" t="s">
        <v>1080</v>
      </c>
      <c r="B257" s="706" t="s">
        <v>1081</v>
      </c>
      <c r="C257" s="725"/>
      <c r="D257" s="734"/>
      <c r="E257" s="727"/>
    </row>
    <row r="258" spans="1:5" s="704" customFormat="1" ht="15.75">
      <c r="A258" s="709" t="s">
        <v>1082</v>
      </c>
      <c r="B258" s="706" t="s">
        <v>1083</v>
      </c>
      <c r="C258" s="714"/>
      <c r="D258" s="713"/>
      <c r="E258" s="711"/>
    </row>
    <row r="259" spans="1:5" s="704" customFormat="1" ht="15.75">
      <c r="A259" s="709" t="s">
        <v>1084</v>
      </c>
      <c r="B259" s="706" t="s">
        <v>1085</v>
      </c>
      <c r="C259" s="714"/>
      <c r="D259" s="713"/>
      <c r="E259" s="711"/>
    </row>
    <row r="260" spans="1:5" s="704" customFormat="1" ht="15.75">
      <c r="A260" s="709" t="s">
        <v>1086</v>
      </c>
      <c r="B260" s="706" t="s">
        <v>1087</v>
      </c>
      <c r="C260" s="714"/>
      <c r="D260" s="713"/>
      <c r="E260" s="711"/>
    </row>
    <row r="261" spans="1:5" s="704" customFormat="1" ht="15.75">
      <c r="A261" s="709" t="s">
        <v>1088</v>
      </c>
      <c r="B261" s="706" t="s">
        <v>1089</v>
      </c>
      <c r="C261" s="714"/>
      <c r="D261" s="713"/>
      <c r="E261" s="711"/>
    </row>
    <row r="262" spans="1:5" s="704" customFormat="1" ht="15.75">
      <c r="A262" s="709" t="s">
        <v>1090</v>
      </c>
      <c r="B262" s="706" t="s">
        <v>1091</v>
      </c>
      <c r="C262" s="714"/>
      <c r="D262" s="713"/>
      <c r="E262" s="711"/>
    </row>
    <row r="263" spans="1:5" s="704" customFormat="1" ht="15.75">
      <c r="A263" s="709" t="s">
        <v>1092</v>
      </c>
      <c r="B263" s="706" t="s">
        <v>1093</v>
      </c>
      <c r="C263" s="714"/>
      <c r="D263" s="713"/>
      <c r="E263" s="711"/>
    </row>
    <row r="264" spans="1:5" s="704" customFormat="1" ht="22.5">
      <c r="A264" s="709" t="s">
        <v>1094</v>
      </c>
      <c r="B264" s="706" t="s">
        <v>1095</v>
      </c>
      <c r="C264" s="714"/>
      <c r="D264" s="713"/>
      <c r="E264" s="711"/>
    </row>
    <row r="265" spans="1:5" s="704" customFormat="1" ht="15.75">
      <c r="A265" s="709" t="s">
        <v>1096</v>
      </c>
      <c r="B265" s="706" t="s">
        <v>1097</v>
      </c>
      <c r="C265" s="714"/>
      <c r="D265" s="713"/>
      <c r="E265" s="711"/>
    </row>
    <row r="266" spans="1:5" s="704" customFormat="1" ht="15.75">
      <c r="A266" s="705" t="s">
        <v>1098</v>
      </c>
      <c r="B266" s="706" t="s">
        <v>1099</v>
      </c>
      <c r="C266" s="725"/>
      <c r="D266" s="726">
        <v>62</v>
      </c>
      <c r="E266" s="727"/>
    </row>
    <row r="267" spans="1:5" s="704" customFormat="1" ht="15.75">
      <c r="A267" s="715" t="s">
        <v>1100</v>
      </c>
      <c r="B267" s="706" t="s">
        <v>1101</v>
      </c>
      <c r="C267" s="735"/>
      <c r="D267" s="716">
        <f>D184+D207+D234+D240+D266</f>
        <v>10932</v>
      </c>
      <c r="E267" s="708"/>
    </row>
    <row r="268" spans="1:5" s="704" customFormat="1" ht="16.5" thickBot="1">
      <c r="A268" s="736" t="s">
        <v>1102</v>
      </c>
      <c r="B268" s="737" t="s">
        <v>1103</v>
      </c>
      <c r="C268" s="738"/>
      <c r="D268" s="739">
        <f>D183+D267</f>
        <v>182536</v>
      </c>
      <c r="E268" s="740"/>
    </row>
    <row r="269" spans="1:5" ht="15.75">
      <c r="A269" s="741"/>
      <c r="B269" s="742"/>
      <c r="C269" s="743"/>
      <c r="D269" s="743"/>
      <c r="E269" s="744"/>
    </row>
    <row r="270" spans="1:5" ht="15.75">
      <c r="A270" s="745"/>
      <c r="B270" s="742"/>
      <c r="C270" s="743"/>
      <c r="D270" s="743"/>
      <c r="E270" s="744"/>
    </row>
    <row r="271" spans="1:5" ht="15.75">
      <c r="A271" s="742"/>
      <c r="B271" s="742"/>
      <c r="C271" s="743"/>
      <c r="D271" s="743"/>
      <c r="E271" s="744"/>
    </row>
    <row r="272" spans="1:5" ht="15.75">
      <c r="A272" s="1175"/>
      <c r="B272" s="1175"/>
      <c r="C272" s="1175"/>
      <c r="D272" s="1175"/>
      <c r="E272" s="1175"/>
    </row>
    <row r="273" spans="1:5" ht="15.75">
      <c r="A273" s="1175"/>
      <c r="B273" s="1175"/>
      <c r="C273" s="1175"/>
      <c r="D273" s="1175"/>
      <c r="E273" s="1175"/>
    </row>
  </sheetData>
  <sheetProtection/>
  <mergeCells count="10">
    <mergeCell ref="A272:E272"/>
    <mergeCell ref="A273:E2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34375" top="1.089062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dőlt".Pula Község Önkormányzata
&amp;R&amp;"Times New Roman,Félkövér dőlt"7.1. tájékoztató tábla a ……/2013. (……) önkormányzati rendelethez</oddHeader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E40"/>
  <sheetViews>
    <sheetView view="pageLayout" workbookViewId="0" topLeftCell="A1">
      <selection activeCell="A1" sqref="A1:C1"/>
    </sheetView>
  </sheetViews>
  <sheetFormatPr defaultColWidth="9.00390625" defaultRowHeight="12.75"/>
  <cols>
    <col min="1" max="1" width="71.125" style="748" customWidth="1"/>
    <col min="2" max="2" width="6.125" style="774" customWidth="1"/>
    <col min="3" max="3" width="18.00390625" style="747" customWidth="1"/>
    <col min="4" max="16384" width="9.375" style="747" customWidth="1"/>
  </cols>
  <sheetData>
    <row r="1" spans="1:3" ht="32.25" customHeight="1">
      <c r="A1" s="1192" t="s">
        <v>1104</v>
      </c>
      <c r="B1" s="1192"/>
      <c r="C1" s="1192"/>
    </row>
    <row r="2" spans="1:3" ht="15.75">
      <c r="A2" s="1193" t="s">
        <v>1160</v>
      </c>
      <c r="B2" s="1193"/>
      <c r="C2" s="1193"/>
    </row>
    <row r="4" spans="2:3" ht="13.5" thickBot="1">
      <c r="B4" s="1194" t="s">
        <v>639</v>
      </c>
      <c r="C4" s="1194"/>
    </row>
    <row r="5" spans="1:3" s="749" customFormat="1" ht="31.5" customHeight="1">
      <c r="A5" s="1195" t="s">
        <v>1105</v>
      </c>
      <c r="B5" s="1197" t="s">
        <v>641</v>
      </c>
      <c r="C5" s="1199" t="s">
        <v>1106</v>
      </c>
    </row>
    <row r="6" spans="1:3" s="749" customFormat="1" ht="12.75">
      <c r="A6" s="1196"/>
      <c r="B6" s="1198"/>
      <c r="C6" s="1200"/>
    </row>
    <row r="7" spans="1:3" s="753" customFormat="1" ht="13.5" thickBot="1">
      <c r="A7" s="750" t="s">
        <v>1107</v>
      </c>
      <c r="B7" s="751" t="s">
        <v>1108</v>
      </c>
      <c r="C7" s="752" t="s">
        <v>1109</v>
      </c>
    </row>
    <row r="8" spans="1:3" ht="15.75" customHeight="1">
      <c r="A8" s="754" t="s">
        <v>1110</v>
      </c>
      <c r="B8" s="755" t="s">
        <v>647</v>
      </c>
      <c r="C8" s="756">
        <v>179946</v>
      </c>
    </row>
    <row r="9" spans="1:3" ht="15.75" customHeight="1">
      <c r="A9" s="757" t="s">
        <v>1111</v>
      </c>
      <c r="B9" s="758" t="s">
        <v>649</v>
      </c>
      <c r="C9" s="759">
        <v>-8783</v>
      </c>
    </row>
    <row r="10" spans="1:3" ht="15.75" customHeight="1">
      <c r="A10" s="757" t="s">
        <v>1112</v>
      </c>
      <c r="B10" s="758" t="s">
        <v>651</v>
      </c>
      <c r="C10" s="759"/>
    </row>
    <row r="11" spans="1:3" ht="15.75" customHeight="1">
      <c r="A11" s="760" t="s">
        <v>1113</v>
      </c>
      <c r="B11" s="758" t="s">
        <v>653</v>
      </c>
      <c r="C11" s="761">
        <f>SUM(C8:C10)</f>
        <v>171163</v>
      </c>
    </row>
    <row r="12" spans="1:3" ht="15.75" customHeight="1">
      <c r="A12" s="760" t="s">
        <v>1114</v>
      </c>
      <c r="B12" s="758" t="s">
        <v>655</v>
      </c>
      <c r="C12" s="761">
        <f>SUM(C13:C14)</f>
        <v>10645</v>
      </c>
    </row>
    <row r="13" spans="1:3" ht="15.75" customHeight="1">
      <c r="A13" s="757" t="s">
        <v>1115</v>
      </c>
      <c r="B13" s="758" t="s">
        <v>657</v>
      </c>
      <c r="C13" s="759">
        <v>10645</v>
      </c>
    </row>
    <row r="14" spans="1:3" ht="15.75" customHeight="1">
      <c r="A14" s="757" t="s">
        <v>1116</v>
      </c>
      <c r="B14" s="758" t="s">
        <v>659</v>
      </c>
      <c r="C14" s="759"/>
    </row>
    <row r="15" spans="1:3" ht="15.75" customHeight="1">
      <c r="A15" s="760" t="s">
        <v>1117</v>
      </c>
      <c r="B15" s="758" t="s">
        <v>661</v>
      </c>
      <c r="C15" s="761">
        <f>SUM(C16:C17)</f>
        <v>0</v>
      </c>
    </row>
    <row r="16" spans="1:3" s="762" customFormat="1" ht="15.75" customHeight="1">
      <c r="A16" s="757" t="s">
        <v>1118</v>
      </c>
      <c r="B16" s="758" t="s">
        <v>662</v>
      </c>
      <c r="C16" s="759"/>
    </row>
    <row r="17" spans="1:3" ht="15.75" customHeight="1">
      <c r="A17" s="757" t="s">
        <v>1119</v>
      </c>
      <c r="B17" s="758" t="s">
        <v>12</v>
      </c>
      <c r="C17" s="759"/>
    </row>
    <row r="18" spans="1:3" ht="15.75" customHeight="1">
      <c r="A18" s="763" t="s">
        <v>1120</v>
      </c>
      <c r="B18" s="758" t="s">
        <v>13</v>
      </c>
      <c r="C18" s="761">
        <f>C12+C15</f>
        <v>10645</v>
      </c>
    </row>
    <row r="19" spans="1:3" ht="15.75" customHeight="1">
      <c r="A19" s="764" t="s">
        <v>1121</v>
      </c>
      <c r="B19" s="758" t="s">
        <v>14</v>
      </c>
      <c r="C19" s="765">
        <f>SUM(C20:C23)</f>
        <v>0</v>
      </c>
    </row>
    <row r="20" spans="1:3" ht="15.75" customHeight="1">
      <c r="A20" s="757" t="s">
        <v>1122</v>
      </c>
      <c r="B20" s="758" t="s">
        <v>15</v>
      </c>
      <c r="C20" s="759"/>
    </row>
    <row r="21" spans="1:3" ht="15.75" customHeight="1">
      <c r="A21" s="757" t="s">
        <v>1123</v>
      </c>
      <c r="B21" s="758" t="s">
        <v>16</v>
      </c>
      <c r="C21" s="759"/>
    </row>
    <row r="22" spans="1:3" ht="15.75" customHeight="1">
      <c r="A22" s="757" t="s">
        <v>1124</v>
      </c>
      <c r="B22" s="758" t="s">
        <v>17</v>
      </c>
      <c r="C22" s="759"/>
    </row>
    <row r="23" spans="1:3" ht="15.75" customHeight="1">
      <c r="A23" s="757" t="s">
        <v>1125</v>
      </c>
      <c r="B23" s="758" t="s">
        <v>18</v>
      </c>
      <c r="C23" s="759"/>
    </row>
    <row r="24" spans="1:3" ht="15.75" customHeight="1">
      <c r="A24" s="764" t="s">
        <v>1126</v>
      </c>
      <c r="B24" s="758" t="s">
        <v>19</v>
      </c>
      <c r="C24" s="765">
        <f>C25+C26+C27+C28</f>
        <v>728</v>
      </c>
    </row>
    <row r="25" spans="1:3" ht="15.75" customHeight="1">
      <c r="A25" s="757" t="s">
        <v>1127</v>
      </c>
      <c r="B25" s="758" t="s">
        <v>20</v>
      </c>
      <c r="C25" s="759"/>
    </row>
    <row r="26" spans="1:3" ht="15.75" customHeight="1">
      <c r="A26" s="757" t="s">
        <v>1128</v>
      </c>
      <c r="B26" s="758" t="s">
        <v>21</v>
      </c>
      <c r="C26" s="759"/>
    </row>
    <row r="27" spans="1:3" ht="15.75" customHeight="1">
      <c r="A27" s="757" t="s">
        <v>1129</v>
      </c>
      <c r="B27" s="758" t="s">
        <v>22</v>
      </c>
      <c r="C27" s="759">
        <v>236</v>
      </c>
    </row>
    <row r="28" spans="1:3" ht="15.75" customHeight="1">
      <c r="A28" s="757" t="s">
        <v>1130</v>
      </c>
      <c r="B28" s="758" t="s">
        <v>23</v>
      </c>
      <c r="C28" s="766">
        <f>SUM(C29:C32)</f>
        <v>492</v>
      </c>
    </row>
    <row r="29" spans="1:3" ht="15.75" customHeight="1">
      <c r="A29" s="767" t="s">
        <v>1131</v>
      </c>
      <c r="B29" s="758" t="s">
        <v>24</v>
      </c>
      <c r="C29" s="759">
        <v>28</v>
      </c>
    </row>
    <row r="30" spans="1:3" ht="15.75" customHeight="1">
      <c r="A30" s="768" t="s">
        <v>1132</v>
      </c>
      <c r="B30" s="758" t="s">
        <v>25</v>
      </c>
      <c r="C30" s="759"/>
    </row>
    <row r="31" spans="1:3" ht="15.75" customHeight="1">
      <c r="A31" s="768" t="s">
        <v>1133</v>
      </c>
      <c r="B31" s="758" t="s">
        <v>26</v>
      </c>
      <c r="C31" s="759"/>
    </row>
    <row r="32" spans="1:3" ht="15.75" customHeight="1">
      <c r="A32" s="768" t="s">
        <v>1134</v>
      </c>
      <c r="B32" s="758" t="s">
        <v>27</v>
      </c>
      <c r="C32" s="759">
        <v>464</v>
      </c>
    </row>
    <row r="33" spans="1:3" ht="15.75" customHeight="1">
      <c r="A33" s="764" t="s">
        <v>1135</v>
      </c>
      <c r="B33" s="758" t="s">
        <v>28</v>
      </c>
      <c r="C33" s="769"/>
    </row>
    <row r="34" spans="1:3" ht="15.75" customHeight="1">
      <c r="A34" s="763" t="s">
        <v>1136</v>
      </c>
      <c r="B34" s="758" t="s">
        <v>29</v>
      </c>
      <c r="C34" s="761">
        <f>C19+C24+C33</f>
        <v>728</v>
      </c>
    </row>
    <row r="35" spans="1:3" ht="15.75" customHeight="1" thickBot="1">
      <c r="A35" s="770" t="s">
        <v>1137</v>
      </c>
      <c r="B35" s="771" t="s">
        <v>30</v>
      </c>
      <c r="C35" s="772">
        <f>C11+C18+C34</f>
        <v>182536</v>
      </c>
    </row>
    <row r="36" spans="1:5" ht="15.75">
      <c r="A36" s="741"/>
      <c r="B36" s="742"/>
      <c r="C36" s="743"/>
      <c r="D36" s="743"/>
      <c r="E36" s="743"/>
    </row>
    <row r="37" spans="1:5" ht="15.75">
      <c r="A37" s="741"/>
      <c r="B37" s="742"/>
      <c r="C37" s="743"/>
      <c r="D37" s="743"/>
      <c r="E37" s="743"/>
    </row>
    <row r="38" spans="1:5" ht="15.75">
      <c r="A38" s="742"/>
      <c r="B38" s="742"/>
      <c r="C38" s="743"/>
      <c r="D38" s="743"/>
      <c r="E38" s="743"/>
    </row>
    <row r="39" spans="1:5" ht="15.75">
      <c r="A39" s="1191"/>
      <c r="B39" s="1191"/>
      <c r="C39" s="1191"/>
      <c r="D39" s="773"/>
      <c r="E39" s="773"/>
    </row>
    <row r="40" spans="1:5" ht="15.75">
      <c r="A40" s="1191"/>
      <c r="B40" s="1191"/>
      <c r="C40" s="1191"/>
      <c r="D40" s="773"/>
      <c r="E40" s="773"/>
    </row>
  </sheetData>
  <sheetProtection sheet="1"/>
  <mergeCells count="8">
    <mergeCell ref="A39:C39"/>
    <mergeCell ref="A40:C40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4687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      Pula KözségÖnkormányzat&amp;R&amp;"Times New Roman CE,Félkövér dőlt"7.2. tájékoztató tábla a ……/2013. (……) önkormányzati rendelethez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B44" sqref="B44"/>
    </sheetView>
  </sheetViews>
  <sheetFormatPr defaultColWidth="12.00390625" defaultRowHeight="12.75"/>
  <cols>
    <col min="1" max="1" width="49.625" style="695" customWidth="1"/>
    <col min="2" max="2" width="6.875" style="695" customWidth="1"/>
    <col min="3" max="3" width="17.125" style="695" customWidth="1"/>
    <col min="4" max="4" width="19.125" style="695" customWidth="1"/>
    <col min="5" max="16384" width="12.00390625" style="695" customWidth="1"/>
  </cols>
  <sheetData>
    <row r="1" spans="1:4" ht="48" customHeight="1">
      <c r="A1" s="1176" t="s">
        <v>1161</v>
      </c>
      <c r="B1" s="1177"/>
      <c r="C1" s="1177"/>
      <c r="D1" s="1177"/>
    </row>
    <row r="2" ht="16.5" thickBot="1"/>
    <row r="3" spans="1:4" ht="43.5" customHeight="1" thickBot="1">
      <c r="A3" s="775" t="s">
        <v>57</v>
      </c>
      <c r="B3" s="776" t="s">
        <v>641</v>
      </c>
      <c r="C3" s="777" t="s">
        <v>1138</v>
      </c>
      <c r="D3" s="778" t="s">
        <v>1139</v>
      </c>
    </row>
    <row r="4" spans="1:4" ht="15.75" customHeight="1">
      <c r="A4" s="779" t="s">
        <v>1140</v>
      </c>
      <c r="B4" s="780" t="s">
        <v>3</v>
      </c>
      <c r="C4" s="781"/>
      <c r="D4" s="782"/>
    </row>
    <row r="5" spans="1:4" ht="15.75" customHeight="1">
      <c r="A5" s="783" t="s">
        <v>1141</v>
      </c>
      <c r="B5" s="784" t="s">
        <v>4</v>
      </c>
      <c r="C5" s="785"/>
      <c r="D5" s="786"/>
    </row>
    <row r="6" spans="1:4" ht="15.75" customHeight="1">
      <c r="A6" s="783" t="s">
        <v>1142</v>
      </c>
      <c r="B6" s="784" t="s">
        <v>5</v>
      </c>
      <c r="C6" s="785"/>
      <c r="D6" s="786"/>
    </row>
    <row r="7" spans="1:4" ht="15.75" customHeight="1">
      <c r="A7" s="783" t="s">
        <v>1143</v>
      </c>
      <c r="B7" s="784" t="s">
        <v>6</v>
      </c>
      <c r="C7" s="785"/>
      <c r="D7" s="786"/>
    </row>
    <row r="8" spans="1:4" ht="15.75" customHeight="1">
      <c r="A8" s="783" t="s">
        <v>1144</v>
      </c>
      <c r="B8" s="784" t="s">
        <v>7</v>
      </c>
      <c r="C8" s="785"/>
      <c r="D8" s="786"/>
    </row>
    <row r="9" spans="1:4" ht="15.75" customHeight="1">
      <c r="A9" s="783" t="s">
        <v>1145</v>
      </c>
      <c r="B9" s="784" t="s">
        <v>8</v>
      </c>
      <c r="C9" s="785"/>
      <c r="D9" s="786"/>
    </row>
    <row r="10" spans="1:4" ht="15.75" customHeight="1">
      <c r="A10" s="783" t="s">
        <v>1146</v>
      </c>
      <c r="B10" s="784" t="s">
        <v>9</v>
      </c>
      <c r="C10" s="785"/>
      <c r="D10" s="786"/>
    </row>
    <row r="11" spans="1:4" ht="15.75" customHeight="1">
      <c r="A11" s="783" t="s">
        <v>1147</v>
      </c>
      <c r="B11" s="784" t="s">
        <v>10</v>
      </c>
      <c r="C11" s="785"/>
      <c r="D11" s="786"/>
    </row>
    <row r="12" spans="1:4" ht="15.75" customHeight="1">
      <c r="A12" s="787"/>
      <c r="B12" s="784" t="s">
        <v>11</v>
      </c>
      <c r="C12" s="785"/>
      <c r="D12" s="786"/>
    </row>
    <row r="13" spans="1:4" ht="15.75" customHeight="1">
      <c r="A13" s="787"/>
      <c r="B13" s="784" t="s">
        <v>12</v>
      </c>
      <c r="C13" s="785"/>
      <c r="D13" s="786"/>
    </row>
    <row r="14" spans="1:4" ht="15.75" customHeight="1">
      <c r="A14" s="787"/>
      <c r="B14" s="784" t="s">
        <v>13</v>
      </c>
      <c r="C14" s="785"/>
      <c r="D14" s="786"/>
    </row>
    <row r="15" spans="1:4" ht="15.75" customHeight="1">
      <c r="A15" s="787"/>
      <c r="B15" s="784" t="s">
        <v>14</v>
      </c>
      <c r="C15" s="785"/>
      <c r="D15" s="786"/>
    </row>
    <row r="16" spans="1:4" ht="15.75" customHeight="1">
      <c r="A16" s="787"/>
      <c r="B16" s="784" t="s">
        <v>15</v>
      </c>
      <c r="C16" s="785"/>
      <c r="D16" s="786"/>
    </row>
    <row r="17" spans="1:4" ht="15.75" customHeight="1">
      <c r="A17" s="787"/>
      <c r="B17" s="784" t="s">
        <v>16</v>
      </c>
      <c r="C17" s="785"/>
      <c r="D17" s="786"/>
    </row>
    <row r="18" spans="1:4" ht="15.75" customHeight="1">
      <c r="A18" s="787"/>
      <c r="B18" s="784" t="s">
        <v>17</v>
      </c>
      <c r="C18" s="785"/>
      <c r="D18" s="786"/>
    </row>
    <row r="19" spans="1:4" ht="15.75" customHeight="1">
      <c r="A19" s="787"/>
      <c r="B19" s="784" t="s">
        <v>18</v>
      </c>
      <c r="C19" s="785"/>
      <c r="D19" s="786"/>
    </row>
    <row r="20" spans="1:4" ht="15.75" customHeight="1">
      <c r="A20" s="787"/>
      <c r="B20" s="784" t="s">
        <v>19</v>
      </c>
      <c r="C20" s="785"/>
      <c r="D20" s="786"/>
    </row>
    <row r="21" spans="1:4" ht="15.75" customHeight="1">
      <c r="A21" s="787"/>
      <c r="B21" s="784" t="s">
        <v>20</v>
      </c>
      <c r="C21" s="785"/>
      <c r="D21" s="786"/>
    </row>
    <row r="22" spans="1:4" ht="15.75" customHeight="1">
      <c r="A22" s="787"/>
      <c r="B22" s="784" t="s">
        <v>21</v>
      </c>
      <c r="C22" s="785"/>
      <c r="D22" s="786"/>
    </row>
    <row r="23" spans="1:4" ht="15.75" customHeight="1">
      <c r="A23" s="787"/>
      <c r="B23" s="784" t="s">
        <v>22</v>
      </c>
      <c r="C23" s="785"/>
      <c r="D23" s="786"/>
    </row>
    <row r="24" spans="1:4" ht="15.75" customHeight="1">
      <c r="A24" s="787"/>
      <c r="B24" s="784" t="s">
        <v>23</v>
      </c>
      <c r="C24" s="785"/>
      <c r="D24" s="786"/>
    </row>
    <row r="25" spans="1:4" ht="15.75" customHeight="1">
      <c r="A25" s="787"/>
      <c r="B25" s="784" t="s">
        <v>24</v>
      </c>
      <c r="C25" s="785"/>
      <c r="D25" s="786"/>
    </row>
    <row r="26" spans="1:4" ht="15.75" customHeight="1">
      <c r="A26" s="787"/>
      <c r="B26" s="784" t="s">
        <v>25</v>
      </c>
      <c r="C26" s="785"/>
      <c r="D26" s="786"/>
    </row>
    <row r="27" spans="1:4" ht="15.75" customHeight="1">
      <c r="A27" s="787"/>
      <c r="B27" s="784" t="s">
        <v>26</v>
      </c>
      <c r="C27" s="785"/>
      <c r="D27" s="786"/>
    </row>
    <row r="28" spans="1:4" ht="15.75" customHeight="1">
      <c r="A28" s="787"/>
      <c r="B28" s="784" t="s">
        <v>27</v>
      </c>
      <c r="C28" s="785"/>
      <c r="D28" s="786"/>
    </row>
    <row r="29" spans="1:4" ht="15.75" customHeight="1">
      <c r="A29" s="787"/>
      <c r="B29" s="784" t="s">
        <v>28</v>
      </c>
      <c r="C29" s="785"/>
      <c r="D29" s="786"/>
    </row>
    <row r="30" spans="1:4" ht="15.75" customHeight="1">
      <c r="A30" s="787"/>
      <c r="B30" s="784" t="s">
        <v>29</v>
      </c>
      <c r="C30" s="785"/>
      <c r="D30" s="786"/>
    </row>
    <row r="31" spans="1:4" ht="15.75" customHeight="1">
      <c r="A31" s="787"/>
      <c r="B31" s="784" t="s">
        <v>30</v>
      </c>
      <c r="C31" s="785"/>
      <c r="D31" s="786"/>
    </row>
    <row r="32" spans="1:4" ht="15.75" customHeight="1">
      <c r="A32" s="787"/>
      <c r="B32" s="784" t="s">
        <v>31</v>
      </c>
      <c r="C32" s="785"/>
      <c r="D32" s="786"/>
    </row>
    <row r="33" spans="1:4" ht="15.75" customHeight="1">
      <c r="A33" s="787"/>
      <c r="B33" s="784" t="s">
        <v>128</v>
      </c>
      <c r="C33" s="785"/>
      <c r="D33" s="786"/>
    </row>
    <row r="34" spans="1:4" ht="15.75" customHeight="1">
      <c r="A34" s="787"/>
      <c r="B34" s="784" t="s">
        <v>129</v>
      </c>
      <c r="C34" s="785"/>
      <c r="D34" s="786"/>
    </row>
    <row r="35" spans="1:4" ht="15.75" customHeight="1">
      <c r="A35" s="787"/>
      <c r="B35" s="784" t="s">
        <v>130</v>
      </c>
      <c r="C35" s="785"/>
      <c r="D35" s="786"/>
    </row>
    <row r="36" spans="1:4" ht="15.75" customHeight="1" thickBot="1">
      <c r="A36" s="788"/>
      <c r="B36" s="789" t="s">
        <v>131</v>
      </c>
      <c r="C36" s="790"/>
      <c r="D36" s="791"/>
    </row>
    <row r="37" spans="1:6" ht="15.75" customHeight="1" thickBot="1">
      <c r="A37" s="1201" t="s">
        <v>37</v>
      </c>
      <c r="B37" s="1202"/>
      <c r="C37" s="792"/>
      <c r="D37" s="793">
        <f>IF((SUM(D4:D36)=0),"",SUM(D4:D36))</f>
      </c>
      <c r="F37" s="794"/>
    </row>
    <row r="39" spans="1:4" ht="15.75">
      <c r="A39" s="741"/>
      <c r="B39" s="742"/>
      <c r="C39" s="1203"/>
      <c r="D39" s="1203"/>
    </row>
    <row r="40" spans="1:4" ht="15.75">
      <c r="A40" s="741"/>
      <c r="B40" s="742"/>
      <c r="C40" s="744"/>
      <c r="D40" s="744"/>
    </row>
    <row r="41" spans="1:4" ht="15.75">
      <c r="A41" s="742"/>
      <c r="B41" s="742"/>
      <c r="C41" s="1203"/>
      <c r="D41" s="1203"/>
    </row>
    <row r="42" spans="1:2" ht="15.75">
      <c r="A42" s="773"/>
      <c r="B42" s="773"/>
    </row>
    <row r="43" spans="1:3" ht="15.75">
      <c r="A43" s="773"/>
      <c r="B43" s="773"/>
      <c r="C43" s="773"/>
    </row>
  </sheetData>
  <sheetProtection sheet="1"/>
  <mergeCells count="4">
    <mergeCell ref="A1:D1"/>
    <mergeCell ref="A37:B37"/>
    <mergeCell ref="C39:D39"/>
    <mergeCell ref="C41:D41"/>
  </mergeCells>
  <printOptions horizontalCentered="1"/>
  <pageMargins left="0.7874015748031497" right="0.7874015748031497" top="1.1479166666666667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dőlt"......................Önkormányzat&amp;R&amp;"Times New Roman,Félkövér dőlt"7.3. tájékoztató tábla a ……/2013. (……) önkormányzati rendelethez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B44" sqref="B44"/>
    </sheetView>
  </sheetViews>
  <sheetFormatPr defaultColWidth="12.00390625" defaultRowHeight="12.75"/>
  <cols>
    <col min="1" max="1" width="51.50390625" style="695" customWidth="1"/>
    <col min="2" max="2" width="6.875" style="695" customWidth="1"/>
    <col min="3" max="3" width="17.125" style="695" customWidth="1"/>
    <col min="4" max="4" width="19.125" style="695" customWidth="1"/>
    <col min="5" max="16384" width="12.00390625" style="695" customWidth="1"/>
  </cols>
  <sheetData>
    <row r="1" spans="1:4" ht="48.75" customHeight="1">
      <c r="A1" s="1204" t="s">
        <v>1162</v>
      </c>
      <c r="B1" s="1205"/>
      <c r="C1" s="1205"/>
      <c r="D1" s="1205"/>
    </row>
    <row r="2" ht="16.5" thickBot="1"/>
    <row r="3" spans="1:4" ht="43.5" customHeight="1" thickBot="1">
      <c r="A3" s="795" t="s">
        <v>1148</v>
      </c>
      <c r="B3" s="776" t="s">
        <v>641</v>
      </c>
      <c r="C3" s="796" t="s">
        <v>1138</v>
      </c>
      <c r="D3" s="797" t="s">
        <v>1139</v>
      </c>
    </row>
    <row r="4" spans="1:4" ht="15.75" customHeight="1">
      <c r="A4" s="779" t="s">
        <v>1149</v>
      </c>
      <c r="B4" s="780" t="s">
        <v>3</v>
      </c>
      <c r="C4" s="781"/>
      <c r="D4" s="782"/>
    </row>
    <row r="5" spans="1:4" ht="15.75" customHeight="1">
      <c r="A5" s="783" t="s">
        <v>1150</v>
      </c>
      <c r="B5" s="784" t="s">
        <v>4</v>
      </c>
      <c r="C5" s="785"/>
      <c r="D5" s="786"/>
    </row>
    <row r="6" spans="1:4" ht="15.75" customHeight="1">
      <c r="A6" s="783" t="s">
        <v>1151</v>
      </c>
      <c r="B6" s="784" t="s">
        <v>5</v>
      </c>
      <c r="C6" s="785"/>
      <c r="D6" s="786"/>
    </row>
    <row r="7" spans="1:4" ht="15.75" customHeight="1">
      <c r="A7" s="783" t="s">
        <v>1152</v>
      </c>
      <c r="B7" s="784" t="s">
        <v>6</v>
      </c>
      <c r="C7" s="785"/>
      <c r="D7" s="786"/>
    </row>
    <row r="8" spans="1:4" ht="15.75" customHeight="1">
      <c r="A8" s="783"/>
      <c r="B8" s="784" t="s">
        <v>7</v>
      </c>
      <c r="C8" s="785"/>
      <c r="D8" s="786"/>
    </row>
    <row r="9" spans="1:4" ht="15.75" customHeight="1">
      <c r="A9" s="783"/>
      <c r="B9" s="784" t="s">
        <v>8</v>
      </c>
      <c r="C9" s="785"/>
      <c r="D9" s="786"/>
    </row>
    <row r="10" spans="1:4" ht="15.75" customHeight="1">
      <c r="A10" s="783"/>
      <c r="B10" s="784" t="s">
        <v>9</v>
      </c>
      <c r="C10" s="785"/>
      <c r="D10" s="786"/>
    </row>
    <row r="11" spans="1:4" ht="15.75" customHeight="1">
      <c r="A11" s="783"/>
      <c r="B11" s="784" t="s">
        <v>10</v>
      </c>
      <c r="C11" s="785"/>
      <c r="D11" s="786"/>
    </row>
    <row r="12" spans="1:4" ht="15.75" customHeight="1">
      <c r="A12" s="783"/>
      <c r="B12" s="784" t="s">
        <v>11</v>
      </c>
      <c r="C12" s="785"/>
      <c r="D12" s="786"/>
    </row>
    <row r="13" spans="1:4" ht="15.75" customHeight="1">
      <c r="A13" s="783"/>
      <c r="B13" s="784" t="s">
        <v>12</v>
      </c>
      <c r="C13" s="785"/>
      <c r="D13" s="786"/>
    </row>
    <row r="14" spans="1:4" ht="15.75" customHeight="1">
      <c r="A14" s="783"/>
      <c r="B14" s="784" t="s">
        <v>13</v>
      </c>
      <c r="C14" s="785"/>
      <c r="D14" s="786"/>
    </row>
    <row r="15" spans="1:4" ht="15.75" customHeight="1">
      <c r="A15" s="783"/>
      <c r="B15" s="784" t="s">
        <v>14</v>
      </c>
      <c r="C15" s="785"/>
      <c r="D15" s="786"/>
    </row>
    <row r="16" spans="1:4" ht="15.75" customHeight="1">
      <c r="A16" s="783"/>
      <c r="B16" s="784" t="s">
        <v>15</v>
      </c>
      <c r="C16" s="785"/>
      <c r="D16" s="786"/>
    </row>
    <row r="17" spans="1:4" ht="15.75" customHeight="1">
      <c r="A17" s="783"/>
      <c r="B17" s="784" t="s">
        <v>16</v>
      </c>
      <c r="C17" s="785"/>
      <c r="D17" s="786"/>
    </row>
    <row r="18" spans="1:4" ht="15.75" customHeight="1">
      <c r="A18" s="783"/>
      <c r="B18" s="784" t="s">
        <v>17</v>
      </c>
      <c r="C18" s="785"/>
      <c r="D18" s="786"/>
    </row>
    <row r="19" spans="1:4" ht="15.75" customHeight="1">
      <c r="A19" s="783"/>
      <c r="B19" s="784" t="s">
        <v>18</v>
      </c>
      <c r="C19" s="785"/>
      <c r="D19" s="786"/>
    </row>
    <row r="20" spans="1:4" ht="15.75" customHeight="1">
      <c r="A20" s="783"/>
      <c r="B20" s="784" t="s">
        <v>19</v>
      </c>
      <c r="C20" s="785"/>
      <c r="D20" s="786"/>
    </row>
    <row r="21" spans="1:4" ht="15.75" customHeight="1">
      <c r="A21" s="783"/>
      <c r="B21" s="784" t="s">
        <v>20</v>
      </c>
      <c r="C21" s="785"/>
      <c r="D21" s="786"/>
    </row>
    <row r="22" spans="1:4" ht="15.75" customHeight="1">
      <c r="A22" s="783"/>
      <c r="B22" s="784" t="s">
        <v>21</v>
      </c>
      <c r="C22" s="785"/>
      <c r="D22" s="786"/>
    </row>
    <row r="23" spans="1:4" ht="15.75" customHeight="1">
      <c r="A23" s="783"/>
      <c r="B23" s="784" t="s">
        <v>22</v>
      </c>
      <c r="C23" s="785"/>
      <c r="D23" s="786"/>
    </row>
    <row r="24" spans="1:4" ht="15.75" customHeight="1">
      <c r="A24" s="783"/>
      <c r="B24" s="784" t="s">
        <v>23</v>
      </c>
      <c r="C24" s="785"/>
      <c r="D24" s="786"/>
    </row>
    <row r="25" spans="1:4" ht="15.75" customHeight="1">
      <c r="A25" s="783"/>
      <c r="B25" s="784" t="s">
        <v>24</v>
      </c>
      <c r="C25" s="785"/>
      <c r="D25" s="786"/>
    </row>
    <row r="26" spans="1:4" ht="15.75" customHeight="1">
      <c r="A26" s="783"/>
      <c r="B26" s="784" t="s">
        <v>25</v>
      </c>
      <c r="C26" s="785"/>
      <c r="D26" s="786"/>
    </row>
    <row r="27" spans="1:4" ht="15.75" customHeight="1">
      <c r="A27" s="783"/>
      <c r="B27" s="784" t="s">
        <v>26</v>
      </c>
      <c r="C27" s="785"/>
      <c r="D27" s="786"/>
    </row>
    <row r="28" spans="1:4" ht="15.75" customHeight="1">
      <c r="A28" s="783"/>
      <c r="B28" s="784" t="s">
        <v>27</v>
      </c>
      <c r="C28" s="785"/>
      <c r="D28" s="786"/>
    </row>
    <row r="29" spans="1:4" ht="15.75" customHeight="1">
      <c r="A29" s="783"/>
      <c r="B29" s="784" t="s">
        <v>28</v>
      </c>
      <c r="C29" s="785"/>
      <c r="D29" s="786"/>
    </row>
    <row r="30" spans="1:4" ht="15.75" customHeight="1">
      <c r="A30" s="783"/>
      <c r="B30" s="784" t="s">
        <v>29</v>
      </c>
      <c r="C30" s="785"/>
      <c r="D30" s="786"/>
    </row>
    <row r="31" spans="1:4" ht="15.75" customHeight="1">
      <c r="A31" s="783"/>
      <c r="B31" s="784" t="s">
        <v>30</v>
      </c>
      <c r="C31" s="785"/>
      <c r="D31" s="786"/>
    </row>
    <row r="32" spans="1:4" ht="15.75" customHeight="1">
      <c r="A32" s="783"/>
      <c r="B32" s="784" t="s">
        <v>31</v>
      </c>
      <c r="C32" s="785"/>
      <c r="D32" s="786"/>
    </row>
    <row r="33" spans="1:4" ht="15.75" customHeight="1">
      <c r="A33" s="783"/>
      <c r="B33" s="784" t="s">
        <v>128</v>
      </c>
      <c r="C33" s="785"/>
      <c r="D33" s="786"/>
    </row>
    <row r="34" spans="1:4" ht="15.75" customHeight="1">
      <c r="A34" s="783"/>
      <c r="B34" s="784" t="s">
        <v>129</v>
      </c>
      <c r="C34" s="785"/>
      <c r="D34" s="786"/>
    </row>
    <row r="35" spans="1:4" ht="15.75" customHeight="1">
      <c r="A35" s="783"/>
      <c r="B35" s="784" t="s">
        <v>130</v>
      </c>
      <c r="C35" s="785"/>
      <c r="D35" s="786"/>
    </row>
    <row r="36" spans="1:4" ht="15.75" customHeight="1" thickBot="1">
      <c r="A36" s="798"/>
      <c r="B36" s="799" t="s">
        <v>131</v>
      </c>
      <c r="C36" s="800"/>
      <c r="D36" s="801"/>
    </row>
    <row r="37" spans="1:6" ht="15.75" customHeight="1" thickBot="1">
      <c r="A37" s="1206" t="s">
        <v>37</v>
      </c>
      <c r="B37" s="1207"/>
      <c r="C37" s="792"/>
      <c r="D37" s="793">
        <f>IF((SUM(D4:D36)=0),"",SUM(D4:D36))</f>
      </c>
      <c r="F37" s="802"/>
    </row>
  </sheetData>
  <sheetProtection sheet="1"/>
  <mergeCells count="2">
    <mergeCell ref="A1:D1"/>
    <mergeCell ref="A37:B37"/>
  </mergeCells>
  <printOptions horizontalCentered="1"/>
  <pageMargins left="0.7874015748031497" right="0.7874015748031497" top="1.12812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dőlt"......................Önkormányzat&amp;R&amp;"Times New Roman,Félkövér dőlt"7.4. tájékoztató tábla a ……/2013. (……) önkormányzati rendelethez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4" sqref="D4"/>
    </sheetView>
  </sheetViews>
  <sheetFormatPr defaultColWidth="9.00390625" defaultRowHeight="12.75"/>
  <cols>
    <col min="2" max="2" width="58.375" style="0" customWidth="1"/>
    <col min="3" max="5" width="25.00390625" style="0" customWidth="1"/>
  </cols>
  <sheetData>
    <row r="1" spans="1:5" ht="15">
      <c r="A1" s="1208" t="s">
        <v>1207</v>
      </c>
      <c r="B1" s="1208"/>
      <c r="C1" s="1208"/>
      <c r="D1" s="1208"/>
      <c r="E1" s="1208"/>
    </row>
    <row r="2" ht="12.75">
      <c r="A2" s="959"/>
    </row>
    <row r="3" spans="1:5" ht="33" customHeight="1">
      <c r="A3" s="1209" t="s">
        <v>1376</v>
      </c>
      <c r="B3" s="1209"/>
      <c r="C3" s="1209"/>
      <c r="D3" s="1209"/>
      <c r="E3" s="1209"/>
    </row>
    <row r="4" ht="16.5" thickBot="1">
      <c r="A4" s="960"/>
    </row>
    <row r="5" spans="1:5" ht="79.5" thickBot="1">
      <c r="A5" s="961" t="s">
        <v>641</v>
      </c>
      <c r="B5" s="962" t="s">
        <v>1208</v>
      </c>
      <c r="C5" s="962" t="s">
        <v>1209</v>
      </c>
      <c r="D5" s="962" t="s">
        <v>1210</v>
      </c>
      <c r="E5" s="963" t="s">
        <v>1211</v>
      </c>
    </row>
    <row r="6" spans="1:5" ht="15.75">
      <c r="A6" s="964" t="s">
        <v>3</v>
      </c>
      <c r="B6" s="965" t="s">
        <v>1374</v>
      </c>
      <c r="C6" s="965" t="s">
        <v>1375</v>
      </c>
      <c r="D6" s="965">
        <v>480</v>
      </c>
      <c r="E6" s="966">
        <v>0</v>
      </c>
    </row>
    <row r="7" spans="1:5" ht="15.75">
      <c r="A7" s="967" t="s">
        <v>4</v>
      </c>
      <c r="B7" s="968"/>
      <c r="C7" s="968"/>
      <c r="D7" s="968"/>
      <c r="E7" s="969"/>
    </row>
    <row r="8" spans="1:5" ht="15.75">
      <c r="A8" s="967" t="s">
        <v>5</v>
      </c>
      <c r="B8" s="968"/>
      <c r="C8" s="968"/>
      <c r="D8" s="968"/>
      <c r="E8" s="969"/>
    </row>
    <row r="9" spans="1:5" ht="15.75">
      <c r="A9" s="967" t="s">
        <v>6</v>
      </c>
      <c r="B9" s="968"/>
      <c r="C9" s="968"/>
      <c r="D9" s="968"/>
      <c r="E9" s="969"/>
    </row>
    <row r="10" spans="1:5" ht="15.75">
      <c r="A10" s="967" t="s">
        <v>7</v>
      </c>
      <c r="B10" s="968"/>
      <c r="C10" s="968"/>
      <c r="D10" s="968"/>
      <c r="E10" s="969"/>
    </row>
    <row r="11" spans="1:5" ht="15.75">
      <c r="A11" s="967" t="s">
        <v>8</v>
      </c>
      <c r="B11" s="968"/>
      <c r="C11" s="968"/>
      <c r="D11" s="968"/>
      <c r="E11" s="969"/>
    </row>
    <row r="12" spans="1:5" ht="15.75">
      <c r="A12" s="967" t="s">
        <v>9</v>
      </c>
      <c r="B12" s="968"/>
      <c r="C12" s="968"/>
      <c r="D12" s="968"/>
      <c r="E12" s="969"/>
    </row>
    <row r="13" spans="1:5" ht="15.75">
      <c r="A13" s="967" t="s">
        <v>10</v>
      </c>
      <c r="B13" s="968"/>
      <c r="C13" s="968"/>
      <c r="D13" s="968"/>
      <c r="E13" s="969"/>
    </row>
    <row r="14" spans="1:5" ht="15.75">
      <c r="A14" s="967" t="s">
        <v>11</v>
      </c>
      <c r="B14" s="968"/>
      <c r="C14" s="968"/>
      <c r="D14" s="968"/>
      <c r="E14" s="969"/>
    </row>
    <row r="15" spans="1:5" ht="15.75">
      <c r="A15" s="967" t="s">
        <v>12</v>
      </c>
      <c r="B15" s="968"/>
      <c r="C15" s="968"/>
      <c r="D15" s="968"/>
      <c r="E15" s="969"/>
    </row>
    <row r="16" spans="1:5" ht="15.75">
      <c r="A16" s="967" t="s">
        <v>13</v>
      </c>
      <c r="B16" s="968"/>
      <c r="C16" s="968"/>
      <c r="D16" s="968"/>
      <c r="E16" s="969"/>
    </row>
    <row r="17" spans="1:5" ht="15.75">
      <c r="A17" s="967" t="s">
        <v>14</v>
      </c>
      <c r="B17" s="968"/>
      <c r="C17" s="968"/>
      <c r="D17" s="968"/>
      <c r="E17" s="969"/>
    </row>
    <row r="18" spans="1:5" ht="15.75">
      <c r="A18" s="967" t="s">
        <v>15</v>
      </c>
      <c r="B18" s="968"/>
      <c r="C18" s="968"/>
      <c r="D18" s="968"/>
      <c r="E18" s="969"/>
    </row>
    <row r="19" spans="1:5" ht="15.75">
      <c r="A19" s="967" t="s">
        <v>16</v>
      </c>
      <c r="B19" s="968"/>
      <c r="C19" s="968"/>
      <c r="D19" s="968"/>
      <c r="E19" s="969"/>
    </row>
    <row r="20" spans="1:5" ht="15.75">
      <c r="A20" s="967" t="s">
        <v>17</v>
      </c>
      <c r="B20" s="968"/>
      <c r="C20" s="968"/>
      <c r="D20" s="968"/>
      <c r="E20" s="969"/>
    </row>
    <row r="21" spans="1:5" ht="15.75">
      <c r="A21" s="967" t="s">
        <v>18</v>
      </c>
      <c r="B21" s="968"/>
      <c r="C21" s="968"/>
      <c r="D21" s="968"/>
      <c r="E21" s="969"/>
    </row>
    <row r="22" spans="1:5" ht="16.5" thickBot="1">
      <c r="A22" s="970" t="s">
        <v>19</v>
      </c>
      <c r="B22" s="971"/>
      <c r="C22" s="971"/>
      <c r="D22" s="971"/>
      <c r="E22" s="972"/>
    </row>
    <row r="23" spans="1:5" ht="16.5" thickBot="1">
      <c r="A23" s="1210" t="s">
        <v>1212</v>
      </c>
      <c r="B23" s="1211"/>
      <c r="C23" s="973"/>
      <c r="D23" s="974">
        <f>IF(SUM(D6:D22)=0,"",SUM(D6:D22))</f>
        <v>480</v>
      </c>
      <c r="E23" s="975">
        <v>0</v>
      </c>
    </row>
    <row r="24" ht="15.75">
      <c r="A24" s="960"/>
    </row>
  </sheetData>
  <sheetProtection/>
  <mergeCells count="3">
    <mergeCell ref="A1:E1"/>
    <mergeCell ref="A3:E3"/>
    <mergeCell ref="A23:B2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C13"/>
  <sheetViews>
    <sheetView view="pageLayout" workbookViewId="0" topLeftCell="A1">
      <selection activeCell="A3" sqref="A3:C3"/>
    </sheetView>
  </sheetViews>
  <sheetFormatPr defaultColWidth="9.00390625" defaultRowHeight="12.75"/>
  <cols>
    <col min="1" max="1" width="7.625" style="71" customWidth="1"/>
    <col min="2" max="2" width="60.875" style="71" customWidth="1"/>
    <col min="3" max="3" width="25.625" style="71" customWidth="1"/>
    <col min="4" max="16384" width="9.375" style="71" customWidth="1"/>
  </cols>
  <sheetData>
    <row r="1" ht="15">
      <c r="C1" s="803" t="s">
        <v>1213</v>
      </c>
    </row>
    <row r="2" spans="1:3" ht="14.25">
      <c r="A2" s="804"/>
      <c r="B2" s="804"/>
      <c r="C2" s="804"/>
    </row>
    <row r="3" spans="1:3" ht="33.75" customHeight="1">
      <c r="A3" s="1212" t="s">
        <v>1153</v>
      </c>
      <c r="B3" s="1212"/>
      <c r="C3" s="1212"/>
    </row>
    <row r="4" spans="2:3" ht="13.5" thickBot="1">
      <c r="B4" s="1043"/>
      <c r="C4" s="805"/>
    </row>
    <row r="5" spans="1:3" s="809" customFormat="1" ht="43.5" customHeight="1" thickBot="1">
      <c r="A5" s="806" t="s">
        <v>1</v>
      </c>
      <c r="B5" s="807" t="s">
        <v>57</v>
      </c>
      <c r="C5" s="808" t="s">
        <v>1154</v>
      </c>
    </row>
    <row r="6" spans="1:3" ht="28.5" customHeight="1">
      <c r="A6" s="810" t="s">
        <v>3</v>
      </c>
      <c r="B6" s="811" t="s">
        <v>1163</v>
      </c>
      <c r="C6" s="812">
        <f>C7+C8</f>
        <v>5999</v>
      </c>
    </row>
    <row r="7" spans="1:3" ht="18" customHeight="1">
      <c r="A7" s="813" t="s">
        <v>4</v>
      </c>
      <c r="B7" s="814" t="s">
        <v>1155</v>
      </c>
      <c r="C7" s="815">
        <v>5945</v>
      </c>
    </row>
    <row r="8" spans="1:3" ht="18" customHeight="1">
      <c r="A8" s="813" t="s">
        <v>5</v>
      </c>
      <c r="B8" s="814" t="s">
        <v>1156</v>
      </c>
      <c r="C8" s="815">
        <v>54</v>
      </c>
    </row>
    <row r="9" spans="1:3" ht="18" customHeight="1">
      <c r="A9" s="813" t="s">
        <v>6</v>
      </c>
      <c r="B9" s="816" t="s">
        <v>1157</v>
      </c>
      <c r="C9" s="815">
        <v>33549</v>
      </c>
    </row>
    <row r="10" spans="1:3" ht="18" customHeight="1" thickBot="1">
      <c r="A10" s="817" t="s">
        <v>7</v>
      </c>
      <c r="B10" s="818" t="s">
        <v>1158</v>
      </c>
      <c r="C10" s="819">
        <v>28965</v>
      </c>
    </row>
    <row r="11" spans="1:3" ht="25.5" customHeight="1">
      <c r="A11" s="820" t="s">
        <v>8</v>
      </c>
      <c r="B11" s="821" t="s">
        <v>1164</v>
      </c>
      <c r="C11" s="822">
        <f>C6+C9-C10</f>
        <v>10583</v>
      </c>
    </row>
    <row r="12" spans="1:3" ht="18" customHeight="1">
      <c r="A12" s="813" t="s">
        <v>9</v>
      </c>
      <c r="B12" s="814" t="s">
        <v>1155</v>
      </c>
      <c r="C12" s="815">
        <v>10558</v>
      </c>
    </row>
    <row r="13" spans="1:3" ht="18" customHeight="1" thickBot="1">
      <c r="A13" s="823" t="s">
        <v>10</v>
      </c>
      <c r="B13" s="824" t="s">
        <v>1156</v>
      </c>
      <c r="C13" s="825">
        <v>25</v>
      </c>
    </row>
  </sheetData>
  <sheetProtection/>
  <mergeCells count="1">
    <mergeCell ref="A3:C3"/>
  </mergeCells>
  <conditionalFormatting sqref="C11">
    <cfRule type="cellIs" priority="1" dxfId="2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headerFooter alignWithMargins="0">
    <oddHeader>&amp;CPula Község Önkormányzata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">
      <selection activeCell="A37" sqref="A37"/>
    </sheetView>
  </sheetViews>
  <sheetFormatPr defaultColWidth="9.00390625" defaultRowHeight="12.75"/>
  <cols>
    <col min="1" max="1" width="46.375" style="875" customWidth="1"/>
    <col min="2" max="2" width="13.875" style="875" customWidth="1"/>
    <col min="3" max="3" width="66.125" style="875" customWidth="1"/>
    <col min="4" max="5" width="13.875" style="875" customWidth="1"/>
    <col min="6" max="16384" width="9.375" style="875" customWidth="1"/>
  </cols>
  <sheetData>
    <row r="1" spans="1:5" ht="18.75">
      <c r="A1" s="874" t="s">
        <v>417</v>
      </c>
      <c r="B1" s="874"/>
      <c r="E1" s="876" t="s">
        <v>165</v>
      </c>
    </row>
    <row r="3" spans="1:5" ht="12.75">
      <c r="A3" s="877"/>
      <c r="B3" s="878"/>
      <c r="D3" s="879"/>
      <c r="E3" s="880"/>
    </row>
    <row r="4" spans="1:5" ht="15.75">
      <c r="A4" s="881" t="s">
        <v>426</v>
      </c>
      <c r="B4" s="882"/>
      <c r="D4" s="879"/>
      <c r="E4" s="880"/>
    </row>
    <row r="5" spans="1:5" ht="12.75">
      <c r="A5" s="877"/>
      <c r="B5" s="878"/>
      <c r="D5" s="879"/>
      <c r="E5" s="880"/>
    </row>
    <row r="6" spans="1:5" ht="12.75">
      <c r="A6" s="883" t="s">
        <v>447</v>
      </c>
      <c r="B6" s="880">
        <f>+'1.sz.mell.'!D54</f>
        <v>32845</v>
      </c>
      <c r="C6" s="883" t="s">
        <v>435</v>
      </c>
      <c r="D6" s="879">
        <f>+'2.1.sz.mell  '!D18+'2.2.sz.mell  '!D16</f>
        <v>33325</v>
      </c>
      <c r="E6" s="880">
        <f aca="true" t="shared" si="0" ref="E6:E27">+B6-D6</f>
        <v>-480</v>
      </c>
    </row>
    <row r="7" spans="1:5" ht="12.75">
      <c r="A7" s="883" t="s">
        <v>418</v>
      </c>
      <c r="B7" s="880">
        <f>+'1.sz.mell.'!D58</f>
        <v>480</v>
      </c>
      <c r="C7" s="883" t="s">
        <v>436</v>
      </c>
      <c r="D7" s="879">
        <f>+'2.1.sz.mell  '!D30+'2.2.sz.mell  '!D27</f>
        <v>0</v>
      </c>
      <c r="E7" s="880">
        <f t="shared" si="0"/>
        <v>480</v>
      </c>
    </row>
    <row r="8" spans="1:5" ht="12.75">
      <c r="A8" s="883" t="s">
        <v>448</v>
      </c>
      <c r="B8" s="880">
        <f>+'1.sz.mell.'!D74</f>
        <v>39368</v>
      </c>
      <c r="C8" s="883" t="s">
        <v>437</v>
      </c>
      <c r="D8" s="879">
        <f>+'2.1.sz.mell  '!D33+'2.2.sz.mell  '!D28</f>
        <v>39368</v>
      </c>
      <c r="E8" s="880">
        <f t="shared" si="0"/>
        <v>0</v>
      </c>
    </row>
    <row r="9" spans="1:5" ht="12.75">
      <c r="A9" s="877"/>
      <c r="B9" s="878"/>
      <c r="D9" s="879"/>
      <c r="E9" s="880"/>
    </row>
    <row r="10" spans="1:5" ht="14.25">
      <c r="A10" s="884" t="s">
        <v>427</v>
      </c>
      <c r="B10" s="885"/>
      <c r="D10" s="886"/>
      <c r="E10" s="880"/>
    </row>
    <row r="11" spans="1:5" ht="12.75">
      <c r="A11" s="877"/>
      <c r="B11" s="878"/>
      <c r="D11" s="886"/>
      <c r="E11" s="880"/>
    </row>
    <row r="12" spans="1:5" ht="12.75">
      <c r="A12" s="875" t="s">
        <v>449</v>
      </c>
      <c r="B12" s="880">
        <f>+'1.sz.mell.'!E54</f>
        <v>33069</v>
      </c>
      <c r="C12" s="875" t="s">
        <v>435</v>
      </c>
      <c r="D12" s="886">
        <f>+'2.1.sz.mell  '!E18+'2.2.sz.mell  '!E16</f>
        <v>33549</v>
      </c>
      <c r="E12" s="880">
        <f t="shared" si="0"/>
        <v>-480</v>
      </c>
    </row>
    <row r="13" spans="1:5" ht="12.75">
      <c r="A13" s="875" t="s">
        <v>419</v>
      </c>
      <c r="B13" s="880">
        <f>+'1.sz.mell.'!E58</f>
        <v>480</v>
      </c>
      <c r="C13" s="875" t="s">
        <v>436</v>
      </c>
      <c r="D13" s="875">
        <f>+'2.1.sz.mell  '!E30+'2.2.sz.mell  '!E27</f>
        <v>0</v>
      </c>
      <c r="E13" s="880">
        <f t="shared" si="0"/>
        <v>480</v>
      </c>
    </row>
    <row r="14" spans="1:5" ht="12.75">
      <c r="A14" s="875" t="s">
        <v>450</v>
      </c>
      <c r="B14" s="880">
        <f>+'1.sz.mell.'!E74</f>
        <v>39592</v>
      </c>
      <c r="C14" s="875" t="s">
        <v>437</v>
      </c>
      <c r="D14" s="875">
        <f>+'2.1.sz.mell  '!E33+'2.2.sz.mell  '!E28</f>
        <v>39592</v>
      </c>
      <c r="E14" s="880">
        <f t="shared" si="0"/>
        <v>0</v>
      </c>
    </row>
    <row r="15" spans="1:5" ht="12.75">
      <c r="A15" s="877"/>
      <c r="B15" s="878"/>
      <c r="E15" s="880"/>
    </row>
    <row r="16" spans="1:5" ht="12.75">
      <c r="A16" s="877"/>
      <c r="B16" s="878"/>
      <c r="E16" s="880"/>
    </row>
    <row r="17" spans="1:5" ht="15.75">
      <c r="A17" s="881" t="s">
        <v>428</v>
      </c>
      <c r="B17" s="882"/>
      <c r="E17" s="880"/>
    </row>
    <row r="18" spans="1:5" ht="12.75">
      <c r="A18" s="877"/>
      <c r="B18" s="878"/>
      <c r="E18" s="880"/>
    </row>
    <row r="19" spans="1:5" ht="12.75">
      <c r="A19" s="883" t="s">
        <v>420</v>
      </c>
      <c r="B19" s="880">
        <f>+'1.sz.mell.'!D114</f>
        <v>32171</v>
      </c>
      <c r="C19" s="883" t="s">
        <v>441</v>
      </c>
      <c r="D19" s="875">
        <f>+'2.1.sz.mell  '!H18+'2.2.sz.mell  '!H16</f>
        <v>32171</v>
      </c>
      <c r="E19" s="880">
        <f t="shared" si="0"/>
        <v>0</v>
      </c>
    </row>
    <row r="20" spans="1:5" ht="12.75">
      <c r="A20" s="883" t="s">
        <v>421</v>
      </c>
      <c r="B20" s="880">
        <f>+'1.sz.mell.'!D115</f>
        <v>7197</v>
      </c>
      <c r="C20" s="883" t="s">
        <v>442</v>
      </c>
      <c r="D20" s="875">
        <f>+'2.1.sz.mell  '!H30+'2.2.sz.mell  '!H27</f>
        <v>7197</v>
      </c>
      <c r="E20" s="880">
        <f t="shared" si="0"/>
        <v>0</v>
      </c>
    </row>
    <row r="21" spans="1:5" ht="12.75">
      <c r="A21" s="883" t="s">
        <v>422</v>
      </c>
      <c r="B21" s="880">
        <f>+'1.sz.mell.'!D134</f>
        <v>39368</v>
      </c>
      <c r="C21" s="883" t="s">
        <v>443</v>
      </c>
      <c r="D21" s="875">
        <f>+'2.1.sz.mell  '!H33+'2.2.sz.mell  '!H28</f>
        <v>39368</v>
      </c>
      <c r="E21" s="880">
        <f t="shared" si="0"/>
        <v>0</v>
      </c>
    </row>
    <row r="22" spans="1:5" ht="12.75">
      <c r="A22" s="877"/>
      <c r="B22" s="878"/>
      <c r="E22" s="880"/>
    </row>
    <row r="23" spans="1:5" ht="15.75">
      <c r="A23" s="881" t="s">
        <v>429</v>
      </c>
      <c r="B23" s="882"/>
      <c r="E23" s="880"/>
    </row>
    <row r="24" spans="1:5" ht="12.75">
      <c r="A24" s="877"/>
      <c r="B24" s="878"/>
      <c r="E24" s="880"/>
    </row>
    <row r="25" spans="1:5" ht="12.75">
      <c r="A25" s="883" t="s">
        <v>423</v>
      </c>
      <c r="B25" s="880">
        <f>+'1.sz.mell.'!E114</f>
        <v>21784</v>
      </c>
      <c r="C25" s="883" t="s">
        <v>444</v>
      </c>
      <c r="D25" s="875">
        <f>+'2.1.sz.mell  '!I18+'2.2.sz.mell  '!I16</f>
        <v>21784</v>
      </c>
      <c r="E25" s="880">
        <f t="shared" si="0"/>
        <v>0</v>
      </c>
    </row>
    <row r="26" spans="1:5" ht="12.75">
      <c r="A26" s="883" t="s">
        <v>424</v>
      </c>
      <c r="B26" s="880">
        <f>+'1.sz.mell.'!E115</f>
        <v>7163</v>
      </c>
      <c r="C26" s="883" t="s">
        <v>445</v>
      </c>
      <c r="D26" s="875">
        <f>+'2.1.sz.mell  '!I30+'2.2.sz.mell  '!I27</f>
        <v>7163</v>
      </c>
      <c r="E26" s="880">
        <f t="shared" si="0"/>
        <v>0</v>
      </c>
    </row>
    <row r="27" spans="1:5" ht="12.75">
      <c r="A27" s="883" t="s">
        <v>425</v>
      </c>
      <c r="B27" s="880">
        <f>+'1.sz.mell.'!E134</f>
        <v>28947</v>
      </c>
      <c r="C27" s="883" t="s">
        <v>446</v>
      </c>
      <c r="D27" s="875">
        <f>+'2.1.sz.mell  '!I33+'2.2.sz.mell  '!I28</f>
        <v>28965</v>
      </c>
      <c r="E27" s="880">
        <f t="shared" si="0"/>
        <v>-18</v>
      </c>
    </row>
  </sheetData>
  <sheetProtection sheet="1"/>
  <conditionalFormatting sqref="E3:E27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30" workbookViewId="0" topLeftCell="A1">
      <selection activeCell="A4" sqref="A4"/>
    </sheetView>
  </sheetViews>
  <sheetFormatPr defaultColWidth="9.00390625" defaultRowHeight="12.75"/>
  <cols>
    <col min="1" max="1" width="38.00390625" style="64" customWidth="1"/>
    <col min="2" max="6" width="15.50390625" style="63" customWidth="1"/>
    <col min="7" max="7" width="15.50390625" style="74" customWidth="1"/>
    <col min="8" max="9" width="12.875" style="63" customWidth="1"/>
    <col min="10" max="10" width="13.875" style="63" customWidth="1"/>
    <col min="11" max="16384" width="9.375" style="63" customWidth="1"/>
  </cols>
  <sheetData>
    <row r="1" spans="1:7" ht="35.25" customHeight="1" thickBot="1">
      <c r="A1" s="176" t="s">
        <v>1330</v>
      </c>
      <c r="B1" s="74"/>
      <c r="C1" s="74"/>
      <c r="D1" s="74"/>
      <c r="E1" s="74"/>
      <c r="F1" s="1062" t="s">
        <v>56</v>
      </c>
      <c r="G1" s="1062"/>
    </row>
    <row r="2" spans="1:7" s="66" customFormat="1" ht="44.25" customHeight="1" thickBot="1">
      <c r="A2" s="177" t="s">
        <v>62</v>
      </c>
      <c r="B2" s="178" t="s">
        <v>63</v>
      </c>
      <c r="C2" s="178" t="s">
        <v>64</v>
      </c>
      <c r="D2" s="178" t="s">
        <v>354</v>
      </c>
      <c r="E2" s="178" t="s">
        <v>451</v>
      </c>
      <c r="F2" s="344" t="s">
        <v>452</v>
      </c>
      <c r="G2" s="346" t="s">
        <v>453</v>
      </c>
    </row>
    <row r="3" spans="1:7" s="74" customFormat="1" ht="12" customHeight="1" thickBot="1">
      <c r="A3" s="72">
        <v>1</v>
      </c>
      <c r="B3" s="73">
        <v>2</v>
      </c>
      <c r="C3" s="73">
        <v>3</v>
      </c>
      <c r="D3" s="73">
        <v>4</v>
      </c>
      <c r="E3" s="73">
        <v>5</v>
      </c>
      <c r="F3" s="347">
        <v>6</v>
      </c>
      <c r="G3" s="348" t="s">
        <v>454</v>
      </c>
    </row>
    <row r="4" spans="1:7" ht="15.75" customHeight="1">
      <c r="A4" s="68" t="s">
        <v>1382</v>
      </c>
      <c r="B4" s="44">
        <v>4416</v>
      </c>
      <c r="C4" s="75" t="s">
        <v>1269</v>
      </c>
      <c r="D4" s="44">
        <v>4240</v>
      </c>
      <c r="E4" s="44">
        <v>306</v>
      </c>
      <c r="F4" s="67">
        <v>176</v>
      </c>
      <c r="G4" s="76">
        <f>+D4+F4</f>
        <v>4416</v>
      </c>
    </row>
    <row r="5" spans="1:7" ht="15.75" customHeight="1">
      <c r="A5" s="68"/>
      <c r="B5" s="44"/>
      <c r="C5" s="75"/>
      <c r="D5" s="44"/>
      <c r="E5" s="44"/>
      <c r="F5" s="67"/>
      <c r="G5" s="76">
        <f>+D5+F5</f>
        <v>0</v>
      </c>
    </row>
    <row r="6" spans="1:7" ht="15.75" customHeight="1">
      <c r="A6" s="68"/>
      <c r="B6" s="44"/>
      <c r="C6" s="75"/>
      <c r="D6" s="44"/>
      <c r="E6" s="44"/>
      <c r="F6" s="67"/>
      <c r="G6" s="76">
        <f aca="true" t="shared" si="0" ref="G6:G21">+D6+F6</f>
        <v>0</v>
      </c>
    </row>
    <row r="7" spans="1:7" ht="15.75" customHeight="1">
      <c r="A7" s="77"/>
      <c r="B7" s="44"/>
      <c r="C7" s="75"/>
      <c r="D7" s="44"/>
      <c r="E7" s="44"/>
      <c r="F7" s="67"/>
      <c r="G7" s="76">
        <f t="shared" si="0"/>
        <v>0</v>
      </c>
    </row>
    <row r="8" spans="1:7" ht="15.75" customHeight="1">
      <c r="A8" s="68"/>
      <c r="B8" s="44"/>
      <c r="C8" s="75"/>
      <c r="D8" s="44"/>
      <c r="E8" s="44"/>
      <c r="F8" s="67"/>
      <c r="G8" s="76">
        <f t="shared" si="0"/>
        <v>0</v>
      </c>
    </row>
    <row r="9" spans="1:7" ht="15.75" customHeight="1">
      <c r="A9" s="77"/>
      <c r="B9" s="44"/>
      <c r="C9" s="75"/>
      <c r="D9" s="44"/>
      <c r="E9" s="44"/>
      <c r="F9" s="67"/>
      <c r="G9" s="76">
        <f t="shared" si="0"/>
        <v>0</v>
      </c>
    </row>
    <row r="10" spans="1:7" ht="15.75" customHeight="1">
      <c r="A10" s="68"/>
      <c r="B10" s="44"/>
      <c r="C10" s="75"/>
      <c r="D10" s="44"/>
      <c r="E10" s="44"/>
      <c r="F10" s="67"/>
      <c r="G10" s="76">
        <f t="shared" si="0"/>
        <v>0</v>
      </c>
    </row>
    <row r="11" spans="1:7" ht="15.75" customHeight="1">
      <c r="A11" s="68"/>
      <c r="B11" s="44"/>
      <c r="C11" s="75"/>
      <c r="D11" s="44"/>
      <c r="E11" s="44"/>
      <c r="F11" s="67"/>
      <c r="G11" s="76">
        <f t="shared" si="0"/>
        <v>0</v>
      </c>
    </row>
    <row r="12" spans="1:7" ht="15.75" customHeight="1">
      <c r="A12" s="68"/>
      <c r="B12" s="44"/>
      <c r="C12" s="75"/>
      <c r="D12" s="44"/>
      <c r="E12" s="44"/>
      <c r="F12" s="67"/>
      <c r="G12" s="76">
        <f t="shared" si="0"/>
        <v>0</v>
      </c>
    </row>
    <row r="13" spans="1:7" ht="15.75" customHeight="1">
      <c r="A13" s="68"/>
      <c r="B13" s="44"/>
      <c r="C13" s="75"/>
      <c r="D13" s="44"/>
      <c r="E13" s="44"/>
      <c r="F13" s="67"/>
      <c r="G13" s="76">
        <f t="shared" si="0"/>
        <v>0</v>
      </c>
    </row>
    <row r="14" spans="1:7" ht="15.75" customHeight="1">
      <c r="A14" s="68"/>
      <c r="B14" s="44"/>
      <c r="C14" s="75"/>
      <c r="D14" s="44"/>
      <c r="E14" s="44"/>
      <c r="F14" s="67"/>
      <c r="G14" s="76">
        <f t="shared" si="0"/>
        <v>0</v>
      </c>
    </row>
    <row r="15" spans="1:7" ht="15.75" customHeight="1">
      <c r="A15" s="68"/>
      <c r="B15" s="44"/>
      <c r="C15" s="75"/>
      <c r="D15" s="44"/>
      <c r="E15" s="44"/>
      <c r="F15" s="67"/>
      <c r="G15" s="76">
        <f t="shared" si="0"/>
        <v>0</v>
      </c>
    </row>
    <row r="16" spans="1:7" ht="15.75" customHeight="1">
      <c r="A16" s="68"/>
      <c r="B16" s="44"/>
      <c r="C16" s="75"/>
      <c r="D16" s="44"/>
      <c r="E16" s="44"/>
      <c r="F16" s="67"/>
      <c r="G16" s="76">
        <f t="shared" si="0"/>
        <v>0</v>
      </c>
    </row>
    <row r="17" spans="1:7" ht="15.75" customHeight="1">
      <c r="A17" s="68"/>
      <c r="B17" s="44"/>
      <c r="C17" s="75"/>
      <c r="D17" s="44"/>
      <c r="E17" s="44"/>
      <c r="F17" s="67"/>
      <c r="G17" s="76">
        <f t="shared" si="0"/>
        <v>0</v>
      </c>
    </row>
    <row r="18" spans="1:7" ht="15.75" customHeight="1">
      <c r="A18" s="68"/>
      <c r="B18" s="44"/>
      <c r="C18" s="75"/>
      <c r="D18" s="44"/>
      <c r="E18" s="44"/>
      <c r="F18" s="67"/>
      <c r="G18" s="76">
        <f t="shared" si="0"/>
        <v>0</v>
      </c>
    </row>
    <row r="19" spans="1:7" ht="15.75" customHeight="1">
      <c r="A19" s="68"/>
      <c r="B19" s="44"/>
      <c r="C19" s="75"/>
      <c r="D19" s="44"/>
      <c r="E19" s="44"/>
      <c r="F19" s="67"/>
      <c r="G19" s="76">
        <f t="shared" si="0"/>
        <v>0</v>
      </c>
    </row>
    <row r="20" spans="1:7" ht="15.75" customHeight="1">
      <c r="A20" s="68"/>
      <c r="B20" s="44"/>
      <c r="C20" s="75"/>
      <c r="D20" s="44"/>
      <c r="E20" s="44"/>
      <c r="F20" s="67"/>
      <c r="G20" s="76">
        <f t="shared" si="0"/>
        <v>0</v>
      </c>
    </row>
    <row r="21" spans="1:7" ht="15.75" customHeight="1">
      <c r="A21" s="68"/>
      <c r="B21" s="44"/>
      <c r="C21" s="75"/>
      <c r="D21" s="44"/>
      <c r="E21" s="44"/>
      <c r="F21" s="67"/>
      <c r="G21" s="76">
        <f t="shared" si="0"/>
        <v>0</v>
      </c>
    </row>
    <row r="22" spans="1:7" ht="15.75" customHeight="1" thickBot="1">
      <c r="A22" s="78"/>
      <c r="B22" s="45"/>
      <c r="C22" s="79"/>
      <c r="D22" s="45"/>
      <c r="E22" s="45"/>
      <c r="F22" s="345"/>
      <c r="G22" s="80">
        <f>+D22+F22</f>
        <v>0</v>
      </c>
    </row>
    <row r="23" spans="1:7" s="83" customFormat="1" ht="18" customHeight="1" thickBot="1">
      <c r="A23" s="179" t="s">
        <v>61</v>
      </c>
      <c r="B23" s="81">
        <f>SUM(B4:B22)</f>
        <v>4416</v>
      </c>
      <c r="C23" s="105"/>
      <c r="D23" s="81">
        <f>SUM(D4:D22)</f>
        <v>4240</v>
      </c>
      <c r="E23" s="81">
        <f>SUM(E4:E22)</f>
        <v>306</v>
      </c>
      <c r="F23" s="81">
        <f>SUM(F4:F22)</f>
        <v>176</v>
      </c>
      <c r="G23" s="82">
        <f>SUM(G4:G22)</f>
        <v>4416</v>
      </c>
    </row>
  </sheetData>
  <sheetProtection/>
  <mergeCells count="1">
    <mergeCell ref="F1:G1"/>
  </mergeCells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105" r:id="rId1"/>
  <headerFooter alignWithMargins="0">
    <oddHeader>&amp;C&amp;"Times New Roman CE,Félkövér"&amp;12
Beruházási (felhalmozási) kiadások
előirányzatainak és felhasználásainak alakulása beruházásonként &amp;R&amp;"Times New Roman CE,Félkövér dőlt"&amp;11 3. melléklet a ……/2013. (….)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38.00390625" style="64" customWidth="1"/>
    <col min="2" max="6" width="15.50390625" style="63" customWidth="1"/>
    <col min="7" max="7" width="15.50390625" style="74" customWidth="1"/>
    <col min="8" max="9" width="12.875" style="63" customWidth="1"/>
    <col min="10" max="10" width="13.875" style="63" customWidth="1"/>
    <col min="11" max="16384" width="9.375" style="63" customWidth="1"/>
  </cols>
  <sheetData>
    <row r="1" spans="1:7" ht="35.25" customHeight="1" thickBot="1">
      <c r="A1" s="176" t="s">
        <v>1330</v>
      </c>
      <c r="B1" s="74"/>
      <c r="C1" s="74"/>
      <c r="D1" s="74"/>
      <c r="E1" s="74"/>
      <c r="F1" s="1062" t="s">
        <v>56</v>
      </c>
      <c r="G1" s="1062"/>
    </row>
    <row r="2" spans="1:7" s="66" customFormat="1" ht="44.25" customHeight="1" thickBot="1">
      <c r="A2" s="177" t="s">
        <v>65</v>
      </c>
      <c r="B2" s="178" t="s">
        <v>63</v>
      </c>
      <c r="C2" s="178" t="s">
        <v>64</v>
      </c>
      <c r="D2" s="178" t="s">
        <v>354</v>
      </c>
      <c r="E2" s="178" t="s">
        <v>451</v>
      </c>
      <c r="F2" s="344" t="s">
        <v>452</v>
      </c>
      <c r="G2" s="346" t="s">
        <v>453</v>
      </c>
    </row>
    <row r="3" spans="1:7" s="74" customFormat="1" ht="12" customHeight="1" thickBot="1">
      <c r="A3" s="72">
        <v>1</v>
      </c>
      <c r="B3" s="73">
        <v>2</v>
      </c>
      <c r="C3" s="73">
        <v>3</v>
      </c>
      <c r="D3" s="73">
        <v>4</v>
      </c>
      <c r="E3" s="73">
        <v>5</v>
      </c>
      <c r="F3" s="347">
        <v>6</v>
      </c>
      <c r="G3" s="348" t="s">
        <v>454</v>
      </c>
    </row>
    <row r="4" spans="1:7" ht="15.75" customHeight="1">
      <c r="A4" s="68" t="s">
        <v>1270</v>
      </c>
      <c r="B4" s="44">
        <v>7433</v>
      </c>
      <c r="C4" s="75" t="s">
        <v>1269</v>
      </c>
      <c r="D4" s="44">
        <v>7132</v>
      </c>
      <c r="E4" s="44">
        <v>301</v>
      </c>
      <c r="F4" s="67">
        <v>301</v>
      </c>
      <c r="G4" s="76">
        <f>+D4+F4</f>
        <v>7433</v>
      </c>
    </row>
    <row r="5" spans="1:7" ht="15.75" customHeight="1">
      <c r="A5" s="68"/>
      <c r="B5" s="44"/>
      <c r="C5" s="75"/>
      <c r="D5" s="44"/>
      <c r="E5" s="44"/>
      <c r="F5" s="67"/>
      <c r="G5" s="76">
        <f>+D5+F5</f>
        <v>0</v>
      </c>
    </row>
    <row r="6" spans="1:7" ht="15.75" customHeight="1">
      <c r="A6" s="68"/>
      <c r="B6" s="44"/>
      <c r="C6" s="75"/>
      <c r="D6" s="44"/>
      <c r="E6" s="44"/>
      <c r="F6" s="67"/>
      <c r="G6" s="76">
        <f aca="true" t="shared" si="0" ref="G6:G21">+D6+F6</f>
        <v>0</v>
      </c>
    </row>
    <row r="7" spans="1:7" ht="15.75" customHeight="1">
      <c r="A7" s="77"/>
      <c r="B7" s="44"/>
      <c r="C7" s="75"/>
      <c r="D7" s="44"/>
      <c r="E7" s="44"/>
      <c r="F7" s="67"/>
      <c r="G7" s="76">
        <f t="shared" si="0"/>
        <v>0</v>
      </c>
    </row>
    <row r="8" spans="1:7" ht="15.75" customHeight="1">
      <c r="A8" s="68"/>
      <c r="B8" s="44"/>
      <c r="C8" s="75"/>
      <c r="D8" s="44"/>
      <c r="E8" s="44"/>
      <c r="F8" s="67"/>
      <c r="G8" s="76">
        <f t="shared" si="0"/>
        <v>0</v>
      </c>
    </row>
    <row r="9" spans="1:7" ht="15.75" customHeight="1">
      <c r="A9" s="77"/>
      <c r="B9" s="44"/>
      <c r="C9" s="75"/>
      <c r="D9" s="44"/>
      <c r="E9" s="44"/>
      <c r="F9" s="67"/>
      <c r="G9" s="76">
        <f t="shared" si="0"/>
        <v>0</v>
      </c>
    </row>
    <row r="10" spans="1:7" ht="15.75" customHeight="1">
      <c r="A10" s="68"/>
      <c r="B10" s="44"/>
      <c r="C10" s="75"/>
      <c r="D10" s="44"/>
      <c r="E10" s="44"/>
      <c r="F10" s="67"/>
      <c r="G10" s="76">
        <f t="shared" si="0"/>
        <v>0</v>
      </c>
    </row>
    <row r="11" spans="1:7" ht="15.75" customHeight="1">
      <c r="A11" s="68"/>
      <c r="B11" s="44"/>
      <c r="C11" s="75"/>
      <c r="D11" s="44"/>
      <c r="E11" s="44"/>
      <c r="F11" s="67"/>
      <c r="G11" s="76">
        <f t="shared" si="0"/>
        <v>0</v>
      </c>
    </row>
    <row r="12" spans="1:7" ht="15.75" customHeight="1">
      <c r="A12" s="68"/>
      <c r="B12" s="44"/>
      <c r="C12" s="75"/>
      <c r="D12" s="44"/>
      <c r="E12" s="44"/>
      <c r="F12" s="67"/>
      <c r="G12" s="76">
        <f t="shared" si="0"/>
        <v>0</v>
      </c>
    </row>
    <row r="13" spans="1:7" ht="15.75" customHeight="1">
      <c r="A13" s="68"/>
      <c r="B13" s="44"/>
      <c r="C13" s="75"/>
      <c r="D13" s="44"/>
      <c r="E13" s="44"/>
      <c r="F13" s="67"/>
      <c r="G13" s="76">
        <f t="shared" si="0"/>
        <v>0</v>
      </c>
    </row>
    <row r="14" spans="1:7" ht="15.75" customHeight="1">
      <c r="A14" s="68"/>
      <c r="B14" s="44"/>
      <c r="C14" s="75"/>
      <c r="D14" s="44"/>
      <c r="E14" s="44"/>
      <c r="F14" s="67"/>
      <c r="G14" s="76">
        <f t="shared" si="0"/>
        <v>0</v>
      </c>
    </row>
    <row r="15" spans="1:7" ht="15.75" customHeight="1">
      <c r="A15" s="68"/>
      <c r="B15" s="44"/>
      <c r="C15" s="75"/>
      <c r="D15" s="44"/>
      <c r="E15" s="44"/>
      <c r="F15" s="67"/>
      <c r="G15" s="76">
        <f t="shared" si="0"/>
        <v>0</v>
      </c>
    </row>
    <row r="16" spans="1:7" ht="15.75" customHeight="1">
      <c r="A16" s="68"/>
      <c r="B16" s="44"/>
      <c r="C16" s="75"/>
      <c r="D16" s="44"/>
      <c r="E16" s="44"/>
      <c r="F16" s="67"/>
      <c r="G16" s="76">
        <f t="shared" si="0"/>
        <v>0</v>
      </c>
    </row>
    <row r="17" spans="1:7" ht="15.75" customHeight="1">
      <c r="A17" s="68"/>
      <c r="B17" s="44"/>
      <c r="C17" s="75"/>
      <c r="D17" s="44"/>
      <c r="E17" s="44"/>
      <c r="F17" s="67"/>
      <c r="G17" s="76">
        <f t="shared" si="0"/>
        <v>0</v>
      </c>
    </row>
    <row r="18" spans="1:7" ht="15.75" customHeight="1">
      <c r="A18" s="68"/>
      <c r="B18" s="44"/>
      <c r="C18" s="75"/>
      <c r="D18" s="44"/>
      <c r="E18" s="44"/>
      <c r="F18" s="67"/>
      <c r="G18" s="76">
        <f t="shared" si="0"/>
        <v>0</v>
      </c>
    </row>
    <row r="19" spans="1:7" ht="15.75" customHeight="1">
      <c r="A19" s="68"/>
      <c r="B19" s="44"/>
      <c r="C19" s="75"/>
      <c r="D19" s="44"/>
      <c r="E19" s="44"/>
      <c r="F19" s="67"/>
      <c r="G19" s="76">
        <f t="shared" si="0"/>
        <v>0</v>
      </c>
    </row>
    <row r="20" spans="1:7" ht="15.75" customHeight="1">
      <c r="A20" s="68"/>
      <c r="B20" s="44"/>
      <c r="C20" s="75"/>
      <c r="D20" s="44"/>
      <c r="E20" s="44"/>
      <c r="F20" s="67"/>
      <c r="G20" s="76">
        <f t="shared" si="0"/>
        <v>0</v>
      </c>
    </row>
    <row r="21" spans="1:7" ht="15.75" customHeight="1">
      <c r="A21" s="68"/>
      <c r="B21" s="44"/>
      <c r="C21" s="75"/>
      <c r="D21" s="44"/>
      <c r="E21" s="44"/>
      <c r="F21" s="67"/>
      <c r="G21" s="76">
        <f t="shared" si="0"/>
        <v>0</v>
      </c>
    </row>
    <row r="22" spans="1:7" ht="15.75" customHeight="1" thickBot="1">
      <c r="A22" s="78"/>
      <c r="B22" s="45"/>
      <c r="C22" s="79"/>
      <c r="D22" s="45"/>
      <c r="E22" s="45"/>
      <c r="F22" s="345"/>
      <c r="G22" s="80">
        <f>+D22+F22</f>
        <v>0</v>
      </c>
    </row>
    <row r="23" spans="1:7" s="83" customFormat="1" ht="18" customHeight="1" thickBot="1">
      <c r="A23" s="179" t="s">
        <v>61</v>
      </c>
      <c r="B23" s="81">
        <f>SUM(B4:B22)</f>
        <v>7433</v>
      </c>
      <c r="C23" s="105"/>
      <c r="D23" s="81">
        <f>SUM(D4:D22)</f>
        <v>7132</v>
      </c>
      <c r="E23" s="81">
        <f>SUM(E4:E22)</f>
        <v>301</v>
      </c>
      <c r="F23" s="81">
        <f>SUM(F4:F22)</f>
        <v>301</v>
      </c>
      <c r="G23" s="82">
        <f>SUM(G4:G22)</f>
        <v>7433</v>
      </c>
    </row>
  </sheetData>
  <sheetProtection/>
  <mergeCells count="1">
    <mergeCell ref="F1:G1"/>
  </mergeCells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105" r:id="rId1"/>
  <headerFooter alignWithMargins="0">
    <oddHeader>&amp;C&amp;"Times New Roman CE,Félkövér"&amp;12
Felújítási kiadások előirányzata felújításonként &amp;R&amp;"Times New Roman CE,Félkövér dőlt"&amp;11 4. melléklet a ……/2013. (….)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33"/>
  <sheetViews>
    <sheetView zoomScaleSheetLayoutView="100" workbookViewId="0" topLeftCell="A1">
      <selection activeCell="B44" sqref="B44"/>
    </sheetView>
  </sheetViews>
  <sheetFormatPr defaultColWidth="9.00390625" defaultRowHeight="12.75"/>
  <cols>
    <col min="1" max="1" width="28.875" style="63" customWidth="1"/>
    <col min="2" max="13" width="10.875" style="63" customWidth="1"/>
    <col min="14" max="16384" width="9.375" style="63" customWidth="1"/>
  </cols>
  <sheetData>
    <row r="1" spans="1:13" ht="15.75" customHeight="1">
      <c r="A1" s="1076" t="s">
        <v>503</v>
      </c>
      <c r="B1" s="1076"/>
      <c r="C1" s="1076"/>
      <c r="D1" s="1077"/>
      <c r="E1" s="1077"/>
      <c r="F1" s="1077"/>
      <c r="G1" s="1077"/>
      <c r="H1" s="1077"/>
      <c r="I1" s="1077"/>
      <c r="J1" s="1077"/>
      <c r="K1" s="1077"/>
      <c r="L1" s="1077"/>
      <c r="M1" s="1077"/>
    </row>
    <row r="2" spans="1:13" s="92" customFormat="1" ht="15.75" thickBot="1">
      <c r="A2" s="889"/>
      <c r="B2" s="889"/>
      <c r="C2" s="889"/>
      <c r="D2" s="889"/>
      <c r="E2" s="889"/>
      <c r="F2" s="889"/>
      <c r="G2" s="889"/>
      <c r="H2" s="889"/>
      <c r="I2" s="889"/>
      <c r="J2" s="889"/>
      <c r="K2" s="889"/>
      <c r="L2" s="1075" t="s">
        <v>56</v>
      </c>
      <c r="M2" s="1075"/>
    </row>
    <row r="3" spans="1:13" s="92" customFormat="1" ht="17.25" customHeight="1" thickBot="1">
      <c r="A3" s="1078" t="s">
        <v>132</v>
      </c>
      <c r="B3" s="1081" t="s">
        <v>504</v>
      </c>
      <c r="C3" s="1081"/>
      <c r="D3" s="1081"/>
      <c r="E3" s="1081"/>
      <c r="F3" s="1081"/>
      <c r="G3" s="1081"/>
      <c r="H3" s="1081"/>
      <c r="I3" s="1081"/>
      <c r="J3" s="1082" t="s">
        <v>413</v>
      </c>
      <c r="K3" s="1082"/>
      <c r="L3" s="1082"/>
      <c r="M3" s="1082"/>
    </row>
    <row r="4" spans="1:13" s="85" customFormat="1" ht="18" customHeight="1" thickBot="1">
      <c r="A4" s="1079"/>
      <c r="B4" s="1072" t="s">
        <v>505</v>
      </c>
      <c r="C4" s="1071" t="s">
        <v>506</v>
      </c>
      <c r="D4" s="1084" t="s">
        <v>507</v>
      </c>
      <c r="E4" s="1084"/>
      <c r="F4" s="1084"/>
      <c r="G4" s="1084"/>
      <c r="H4" s="1084"/>
      <c r="I4" s="1084"/>
      <c r="J4" s="1083"/>
      <c r="K4" s="1083"/>
      <c r="L4" s="1083"/>
      <c r="M4" s="1083"/>
    </row>
    <row r="5" spans="1:13" s="85" customFormat="1" ht="18" customHeight="1" thickBot="1">
      <c r="A5" s="1079"/>
      <c r="B5" s="1072"/>
      <c r="C5" s="1071"/>
      <c r="D5" s="891" t="s">
        <v>505</v>
      </c>
      <c r="E5" s="891" t="s">
        <v>506</v>
      </c>
      <c r="F5" s="891" t="s">
        <v>505</v>
      </c>
      <c r="G5" s="891" t="s">
        <v>506</v>
      </c>
      <c r="H5" s="891" t="s">
        <v>505</v>
      </c>
      <c r="I5" s="891" t="s">
        <v>506</v>
      </c>
      <c r="J5" s="1083"/>
      <c r="K5" s="1083"/>
      <c r="L5" s="1083"/>
      <c r="M5" s="1083"/>
    </row>
    <row r="6" spans="1:13" s="86" customFormat="1" ht="42.75" customHeight="1" thickBot="1">
      <c r="A6" s="1080"/>
      <c r="B6" s="1071" t="s">
        <v>508</v>
      </c>
      <c r="C6" s="1071"/>
      <c r="D6" s="1071" t="s">
        <v>512</v>
      </c>
      <c r="E6" s="1071"/>
      <c r="F6" s="1071" t="s">
        <v>410</v>
      </c>
      <c r="G6" s="1071"/>
      <c r="H6" s="1072" t="s">
        <v>513</v>
      </c>
      <c r="I6" s="1072"/>
      <c r="J6" s="890" t="s">
        <v>512</v>
      </c>
      <c r="K6" s="891" t="s">
        <v>410</v>
      </c>
      <c r="L6" s="890" t="s">
        <v>36</v>
      </c>
      <c r="M6" s="891" t="s">
        <v>514</v>
      </c>
    </row>
    <row r="7" spans="1:13" s="86" customFormat="1" ht="13.5" customHeight="1" thickBot="1">
      <c r="A7" s="892">
        <v>1</v>
      </c>
      <c r="B7" s="890">
        <v>2</v>
      </c>
      <c r="C7" s="890">
        <v>3</v>
      </c>
      <c r="D7" s="893">
        <v>4</v>
      </c>
      <c r="E7" s="891">
        <v>5</v>
      </c>
      <c r="F7" s="891">
        <v>6</v>
      </c>
      <c r="G7" s="891">
        <v>7</v>
      </c>
      <c r="H7" s="890">
        <v>8</v>
      </c>
      <c r="I7" s="893">
        <v>9</v>
      </c>
      <c r="J7" s="893">
        <v>10</v>
      </c>
      <c r="K7" s="893">
        <v>11</v>
      </c>
      <c r="L7" s="893" t="s">
        <v>509</v>
      </c>
      <c r="M7" s="894" t="s">
        <v>510</v>
      </c>
    </row>
    <row r="8" spans="1:13" ht="12.75" customHeight="1">
      <c r="A8" s="895" t="s">
        <v>134</v>
      </c>
      <c r="B8" s="437"/>
      <c r="C8" s="438"/>
      <c r="D8" s="438"/>
      <c r="E8" s="439"/>
      <c r="F8" s="438"/>
      <c r="G8" s="438"/>
      <c r="H8" s="440"/>
      <c r="I8" s="440"/>
      <c r="J8" s="440"/>
      <c r="K8" s="440"/>
      <c r="L8" s="912">
        <f>J8+K8</f>
        <v>0</v>
      </c>
      <c r="M8" s="913">
        <f>IF((C8&lt;&gt;0),ROUND((L8/C8)*100,1),"")</f>
      </c>
    </row>
    <row r="9" spans="1:13" ht="12.75" customHeight="1">
      <c r="A9" s="896" t="s">
        <v>149</v>
      </c>
      <c r="B9" s="441"/>
      <c r="C9" s="442"/>
      <c r="D9" s="442"/>
      <c r="E9" s="442"/>
      <c r="F9" s="442"/>
      <c r="G9" s="442"/>
      <c r="H9" s="442"/>
      <c r="I9" s="442"/>
      <c r="J9" s="442"/>
      <c r="K9" s="442"/>
      <c r="L9" s="457">
        <f aca="true" t="shared" si="0" ref="L9:L14">J9+K9</f>
        <v>0</v>
      </c>
      <c r="M9" s="914">
        <f aca="true" t="shared" si="1" ref="M9:M15">IF((C9&lt;&gt;0),ROUND((L9/C9)*100,1),"")</f>
      </c>
    </row>
    <row r="10" spans="1:13" ht="12.75" customHeight="1">
      <c r="A10" s="897" t="s">
        <v>135</v>
      </c>
      <c r="B10" s="443"/>
      <c r="C10" s="444"/>
      <c r="D10" s="444"/>
      <c r="E10" s="444"/>
      <c r="F10" s="444"/>
      <c r="G10" s="444"/>
      <c r="H10" s="444"/>
      <c r="I10" s="444"/>
      <c r="J10" s="444"/>
      <c r="K10" s="444"/>
      <c r="L10" s="457">
        <f t="shared" si="0"/>
        <v>0</v>
      </c>
      <c r="M10" s="915">
        <f t="shared" si="1"/>
      </c>
    </row>
    <row r="11" spans="1:13" ht="12.75" customHeight="1">
      <c r="A11" s="897" t="s">
        <v>152</v>
      </c>
      <c r="B11" s="443"/>
      <c r="C11" s="444"/>
      <c r="D11" s="444"/>
      <c r="E11" s="444"/>
      <c r="F11" s="444"/>
      <c r="G11" s="444"/>
      <c r="H11" s="444"/>
      <c r="I11" s="444"/>
      <c r="J11" s="444"/>
      <c r="K11" s="444"/>
      <c r="L11" s="457">
        <f t="shared" si="0"/>
        <v>0</v>
      </c>
      <c r="M11" s="915">
        <f t="shared" si="1"/>
      </c>
    </row>
    <row r="12" spans="1:13" ht="12.75" customHeight="1">
      <c r="A12" s="897" t="s">
        <v>136</v>
      </c>
      <c r="B12" s="443"/>
      <c r="C12" s="444"/>
      <c r="D12" s="444"/>
      <c r="E12" s="444"/>
      <c r="F12" s="444"/>
      <c r="G12" s="444"/>
      <c r="H12" s="444"/>
      <c r="I12" s="444"/>
      <c r="J12" s="444"/>
      <c r="K12" s="444"/>
      <c r="L12" s="457">
        <f t="shared" si="0"/>
        <v>0</v>
      </c>
      <c r="M12" s="915">
        <f t="shared" si="1"/>
      </c>
    </row>
    <row r="13" spans="1:13" ht="12.75" customHeight="1">
      <c r="A13" s="897" t="s">
        <v>137</v>
      </c>
      <c r="B13" s="443"/>
      <c r="C13" s="444"/>
      <c r="D13" s="444"/>
      <c r="E13" s="444"/>
      <c r="F13" s="444"/>
      <c r="G13" s="444"/>
      <c r="H13" s="445"/>
      <c r="I13" s="445"/>
      <c r="J13" s="445"/>
      <c r="K13" s="445"/>
      <c r="L13" s="457">
        <f t="shared" si="0"/>
        <v>0</v>
      </c>
      <c r="M13" s="916">
        <f t="shared" si="1"/>
      </c>
    </row>
    <row r="14" spans="1:13" ht="12.75" customHeight="1" thickBot="1">
      <c r="A14" s="446"/>
      <c r="B14" s="447"/>
      <c r="C14" s="448"/>
      <c r="D14" s="448"/>
      <c r="E14" s="448"/>
      <c r="F14" s="448"/>
      <c r="G14" s="448"/>
      <c r="H14" s="448"/>
      <c r="I14" s="448"/>
      <c r="J14" s="448"/>
      <c r="K14" s="448"/>
      <c r="L14" s="917">
        <f t="shared" si="0"/>
        <v>0</v>
      </c>
      <c r="M14" s="918">
        <f t="shared" si="1"/>
      </c>
    </row>
    <row r="15" spans="1:13" ht="12.75" customHeight="1" thickBot="1">
      <c r="A15" s="898" t="s">
        <v>139</v>
      </c>
      <c r="B15" s="909">
        <f>B8+SUM(B10:B14)</f>
        <v>0</v>
      </c>
      <c r="C15" s="909">
        <f aca="true" t="shared" si="2" ref="C15:K15">C8+SUM(C10:C14)</f>
        <v>0</v>
      </c>
      <c r="D15" s="909">
        <f t="shared" si="2"/>
        <v>0</v>
      </c>
      <c r="E15" s="909">
        <f t="shared" si="2"/>
        <v>0</v>
      </c>
      <c r="F15" s="909">
        <f t="shared" si="2"/>
        <v>0</v>
      </c>
      <c r="G15" s="909">
        <f t="shared" si="2"/>
        <v>0</v>
      </c>
      <c r="H15" s="909">
        <f t="shared" si="2"/>
        <v>0</v>
      </c>
      <c r="I15" s="909">
        <f t="shared" si="2"/>
        <v>0</v>
      </c>
      <c r="J15" s="909">
        <f t="shared" si="2"/>
        <v>0</v>
      </c>
      <c r="K15" s="909">
        <f t="shared" si="2"/>
        <v>0</v>
      </c>
      <c r="L15" s="909">
        <f>J15+K15</f>
        <v>0</v>
      </c>
      <c r="M15" s="911">
        <f t="shared" si="1"/>
      </c>
    </row>
    <row r="16" spans="1:13" ht="9.75" customHeight="1">
      <c r="A16" s="449"/>
      <c r="B16" s="450"/>
      <c r="C16" s="451"/>
      <c r="D16" s="451"/>
      <c r="E16" s="451"/>
      <c r="F16" s="451"/>
      <c r="G16" s="451"/>
      <c r="H16" s="451"/>
      <c r="I16" s="451"/>
      <c r="J16" s="451"/>
      <c r="K16" s="451"/>
      <c r="L16" s="451"/>
      <c r="M16" s="451"/>
    </row>
    <row r="17" spans="1:13" ht="13.5" customHeight="1" thickBot="1">
      <c r="A17" s="899" t="s">
        <v>138</v>
      </c>
      <c r="B17" s="452"/>
      <c r="C17" s="453"/>
      <c r="D17" s="453"/>
      <c r="E17" s="453"/>
      <c r="F17" s="453"/>
      <c r="G17" s="453"/>
      <c r="H17" s="453"/>
      <c r="I17" s="453"/>
      <c r="J17" s="453"/>
      <c r="K17" s="453"/>
      <c r="L17" s="453"/>
      <c r="M17" s="453"/>
    </row>
    <row r="18" spans="1:13" ht="12.75" customHeight="1">
      <c r="A18" s="900" t="s">
        <v>145</v>
      </c>
      <c r="B18" s="437"/>
      <c r="C18" s="438"/>
      <c r="D18" s="438"/>
      <c r="E18" s="439"/>
      <c r="F18" s="438"/>
      <c r="G18" s="438"/>
      <c r="H18" s="454"/>
      <c r="I18" s="454"/>
      <c r="J18" s="454"/>
      <c r="K18" s="454"/>
      <c r="L18" s="455">
        <f>J18+K18</f>
        <v>0</v>
      </c>
      <c r="M18" s="905">
        <f>IF((C18&lt;&gt;0),ROUND((L18/C18)*100,1),"")</f>
      </c>
    </row>
    <row r="19" spans="1:13" ht="12.75" customHeight="1">
      <c r="A19" s="901" t="s">
        <v>146</v>
      </c>
      <c r="B19" s="441"/>
      <c r="C19" s="444"/>
      <c r="D19" s="444"/>
      <c r="E19" s="444"/>
      <c r="F19" s="444"/>
      <c r="G19" s="444"/>
      <c r="H19" s="456"/>
      <c r="I19" s="456"/>
      <c r="J19" s="456"/>
      <c r="K19" s="456"/>
      <c r="L19" s="457">
        <f aca="true" t="shared" si="3" ref="L19:L24">J19+K19</f>
        <v>0</v>
      </c>
      <c r="M19" s="906">
        <f aca="true" t="shared" si="4" ref="M19:M25">IF((C19&lt;&gt;0),ROUND((L19/C19)*100,1),"")</f>
      </c>
    </row>
    <row r="20" spans="1:13" ht="12.75" customHeight="1">
      <c r="A20" s="901" t="s">
        <v>147</v>
      </c>
      <c r="B20" s="443"/>
      <c r="C20" s="444"/>
      <c r="D20" s="444"/>
      <c r="E20" s="444"/>
      <c r="F20" s="444"/>
      <c r="G20" s="444"/>
      <c r="H20" s="456"/>
      <c r="I20" s="456"/>
      <c r="J20" s="456"/>
      <c r="K20" s="456"/>
      <c r="L20" s="457">
        <f t="shared" si="3"/>
        <v>0</v>
      </c>
      <c r="M20" s="906">
        <f t="shared" si="4"/>
      </c>
    </row>
    <row r="21" spans="1:13" ht="12.75" customHeight="1">
      <c r="A21" s="901" t="s">
        <v>148</v>
      </c>
      <c r="B21" s="443"/>
      <c r="C21" s="444"/>
      <c r="D21" s="444"/>
      <c r="E21" s="444"/>
      <c r="F21" s="444"/>
      <c r="G21" s="444"/>
      <c r="H21" s="456"/>
      <c r="I21" s="456"/>
      <c r="J21" s="456"/>
      <c r="K21" s="456"/>
      <c r="L21" s="457">
        <f t="shared" si="3"/>
        <v>0</v>
      </c>
      <c r="M21" s="906">
        <f t="shared" si="4"/>
      </c>
    </row>
    <row r="22" spans="1:13" ht="12.75" customHeight="1">
      <c r="A22" s="458"/>
      <c r="B22" s="443"/>
      <c r="C22" s="444"/>
      <c r="D22" s="444"/>
      <c r="E22" s="444"/>
      <c r="F22" s="444"/>
      <c r="G22" s="444"/>
      <c r="H22" s="456"/>
      <c r="I22" s="456"/>
      <c r="J22" s="456"/>
      <c r="K22" s="456"/>
      <c r="L22" s="457">
        <f t="shared" si="3"/>
        <v>0</v>
      </c>
      <c r="M22" s="906">
        <f t="shared" si="4"/>
      </c>
    </row>
    <row r="23" spans="1:13" ht="12.75" customHeight="1">
      <c r="A23" s="458"/>
      <c r="B23" s="443"/>
      <c r="C23" s="444"/>
      <c r="D23" s="444"/>
      <c r="E23" s="444"/>
      <c r="F23" s="444"/>
      <c r="G23" s="444"/>
      <c r="H23" s="456"/>
      <c r="I23" s="456"/>
      <c r="J23" s="456"/>
      <c r="K23" s="456"/>
      <c r="L23" s="457">
        <f t="shared" si="3"/>
        <v>0</v>
      </c>
      <c r="M23" s="907">
        <f t="shared" si="4"/>
      </c>
    </row>
    <row r="24" spans="1:13" ht="12.75" customHeight="1" thickBot="1">
      <c r="A24" s="459"/>
      <c r="B24" s="447"/>
      <c r="C24" s="448"/>
      <c r="D24" s="448"/>
      <c r="E24" s="448"/>
      <c r="F24" s="448"/>
      <c r="G24" s="448"/>
      <c r="H24" s="460"/>
      <c r="I24" s="460"/>
      <c r="J24" s="460"/>
      <c r="K24" s="460"/>
      <c r="L24" s="461">
        <f t="shared" si="3"/>
        <v>0</v>
      </c>
      <c r="M24" s="908">
        <f t="shared" si="4"/>
      </c>
    </row>
    <row r="25" spans="1:13" ht="13.5" customHeight="1" thickBot="1">
      <c r="A25" s="902" t="s">
        <v>105</v>
      </c>
      <c r="B25" s="909">
        <f>SUM(B18:B24)</f>
        <v>0</v>
      </c>
      <c r="C25" s="909">
        <f aca="true" t="shared" si="5" ref="C25:K25">SUM(C18:C24)</f>
        <v>0</v>
      </c>
      <c r="D25" s="909">
        <f t="shared" si="5"/>
        <v>0</v>
      </c>
      <c r="E25" s="909">
        <f t="shared" si="5"/>
        <v>0</v>
      </c>
      <c r="F25" s="909">
        <f t="shared" si="5"/>
        <v>0</v>
      </c>
      <c r="G25" s="909">
        <f t="shared" si="5"/>
        <v>0</v>
      </c>
      <c r="H25" s="909">
        <f t="shared" si="5"/>
        <v>0</v>
      </c>
      <c r="I25" s="909">
        <f t="shared" si="5"/>
        <v>0</v>
      </c>
      <c r="J25" s="909">
        <f t="shared" si="5"/>
        <v>0</v>
      </c>
      <c r="K25" s="909">
        <f t="shared" si="5"/>
        <v>0</v>
      </c>
      <c r="L25" s="909">
        <f>J25+K25</f>
        <v>0</v>
      </c>
      <c r="M25" s="910">
        <f t="shared" si="4"/>
      </c>
    </row>
    <row r="26" spans="1:13" ht="10.5" customHeight="1">
      <c r="A26" s="1073" t="s">
        <v>511</v>
      </c>
      <c r="B26" s="1073"/>
      <c r="C26" s="1073"/>
      <c r="D26" s="1073"/>
      <c r="E26" s="1073"/>
      <c r="F26" s="1073"/>
      <c r="G26" s="1073"/>
      <c r="H26" s="1073"/>
      <c r="I26" s="1073"/>
      <c r="J26" s="1073"/>
      <c r="K26" s="1073"/>
      <c r="L26" s="1073"/>
      <c r="M26" s="1073"/>
    </row>
    <row r="27" spans="1:13" ht="6" customHeight="1">
      <c r="A27" s="903"/>
      <c r="B27" s="903"/>
      <c r="C27" s="903"/>
      <c r="D27" s="903"/>
      <c r="E27" s="903"/>
      <c r="F27" s="903"/>
      <c r="G27" s="903"/>
      <c r="H27" s="903"/>
      <c r="I27" s="903"/>
      <c r="J27" s="903"/>
      <c r="K27" s="903"/>
      <c r="L27" s="903"/>
      <c r="M27" s="903"/>
    </row>
    <row r="28" spans="1:13" ht="15" customHeight="1">
      <c r="A28" s="1074" t="s">
        <v>515</v>
      </c>
      <c r="B28" s="1074"/>
      <c r="C28" s="1074"/>
      <c r="D28" s="1074"/>
      <c r="E28" s="1074"/>
      <c r="F28" s="1074"/>
      <c r="G28" s="1074"/>
      <c r="H28" s="1074"/>
      <c r="I28" s="1074"/>
      <c r="J28" s="1074"/>
      <c r="K28" s="1074"/>
      <c r="L28" s="1074"/>
      <c r="M28" s="1074"/>
    </row>
    <row r="29" spans="1:13" ht="12" customHeight="1" thickBo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1075" t="s">
        <v>56</v>
      </c>
      <c r="M29" s="1075"/>
    </row>
    <row r="30" spans="1:13" ht="13.5" thickBot="1">
      <c r="A30" s="1063" t="s">
        <v>140</v>
      </c>
      <c r="B30" s="1064"/>
      <c r="C30" s="1064"/>
      <c r="D30" s="1064"/>
      <c r="E30" s="1064"/>
      <c r="F30" s="1064"/>
      <c r="G30" s="1064"/>
      <c r="H30" s="1064"/>
      <c r="I30" s="1064"/>
      <c r="J30" s="1064"/>
      <c r="K30" s="845" t="s">
        <v>505</v>
      </c>
      <c r="L30" s="845" t="s">
        <v>506</v>
      </c>
      <c r="M30" s="845" t="s">
        <v>413</v>
      </c>
    </row>
    <row r="31" spans="1:13" ht="12.75">
      <c r="A31" s="1065"/>
      <c r="B31" s="1066"/>
      <c r="C31" s="1066"/>
      <c r="D31" s="1066"/>
      <c r="E31" s="1066"/>
      <c r="F31" s="1066"/>
      <c r="G31" s="1066"/>
      <c r="H31" s="1066"/>
      <c r="I31" s="1066"/>
      <c r="J31" s="1066"/>
      <c r="K31" s="462"/>
      <c r="L31" s="463"/>
      <c r="M31" s="463"/>
    </row>
    <row r="32" spans="1:13" ht="13.5" thickBot="1">
      <c r="A32" s="1067"/>
      <c r="B32" s="1068"/>
      <c r="C32" s="1068"/>
      <c r="D32" s="1068"/>
      <c r="E32" s="1068"/>
      <c r="F32" s="1068"/>
      <c r="G32" s="1068"/>
      <c r="H32" s="1068"/>
      <c r="I32" s="1068"/>
      <c r="J32" s="1068"/>
      <c r="K32" s="464"/>
      <c r="L32" s="460"/>
      <c r="M32" s="460"/>
    </row>
    <row r="33" spans="1:13" ht="13.5" thickBot="1">
      <c r="A33" s="1069" t="s">
        <v>37</v>
      </c>
      <c r="B33" s="1070"/>
      <c r="C33" s="1070"/>
      <c r="D33" s="1070"/>
      <c r="E33" s="1070"/>
      <c r="F33" s="1070"/>
      <c r="G33" s="1070"/>
      <c r="H33" s="1070"/>
      <c r="I33" s="1070"/>
      <c r="J33" s="1070"/>
      <c r="K33" s="904">
        <f>SUM(K31:K32)</f>
        <v>0</v>
      </c>
      <c r="L33" s="904">
        <f>SUM(L31:L32)</f>
        <v>0</v>
      </c>
      <c r="M33" s="904">
        <f>SUM(M31:M32)</f>
        <v>0</v>
      </c>
    </row>
  </sheetData>
  <sheetProtection sheet="1"/>
  <mergeCells count="20">
    <mergeCell ref="A1:C1"/>
    <mergeCell ref="D1:M1"/>
    <mergeCell ref="L2:M2"/>
    <mergeCell ref="A3:A6"/>
    <mergeCell ref="B3:I3"/>
    <mergeCell ref="J3:M5"/>
    <mergeCell ref="B4:B5"/>
    <mergeCell ref="C4:C5"/>
    <mergeCell ref="D4:I4"/>
    <mergeCell ref="B6:C6"/>
    <mergeCell ref="A30:J30"/>
    <mergeCell ref="A31:J31"/>
    <mergeCell ref="A32:J32"/>
    <mergeCell ref="A33:J33"/>
    <mergeCell ref="D6:E6"/>
    <mergeCell ref="F6:G6"/>
    <mergeCell ref="H6:I6"/>
    <mergeCell ref="A26:M26"/>
    <mergeCell ref="A28:M28"/>
    <mergeCell ref="L29:M29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5. melléklet a ......../2013. (........)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10"/>
  <sheetViews>
    <sheetView workbookViewId="0" topLeftCell="A1">
      <selection activeCell="G2" sqref="G2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7.00390625" style="5" customWidth="1"/>
    <col min="4" max="6" width="14.625" style="5" customWidth="1"/>
    <col min="7" max="16384" width="9.375" style="5" customWidth="1"/>
  </cols>
  <sheetData>
    <row r="1" spans="1:6" s="3" customFormat="1" ht="21" customHeight="1" thickBot="1">
      <c r="A1" s="187"/>
      <c r="B1" s="188"/>
      <c r="C1" s="189"/>
      <c r="D1" s="189"/>
      <c r="E1" s="189"/>
      <c r="F1" s="244" t="s">
        <v>1276</v>
      </c>
    </row>
    <row r="2" spans="1:6" s="99" customFormat="1" ht="25.5" customHeight="1">
      <c r="A2" s="1087" t="s">
        <v>396</v>
      </c>
      <c r="B2" s="1088"/>
      <c r="C2" s="1089" t="s">
        <v>1263</v>
      </c>
      <c r="D2" s="1090"/>
      <c r="E2" s="1091"/>
      <c r="F2" s="190" t="s">
        <v>38</v>
      </c>
    </row>
    <row r="3" spans="1:6" s="99" customFormat="1" ht="16.5" thickBot="1">
      <c r="A3" s="191" t="s">
        <v>355</v>
      </c>
      <c r="B3" s="192"/>
      <c r="C3" s="1092" t="s">
        <v>1271</v>
      </c>
      <c r="D3" s="1093"/>
      <c r="E3" s="1093"/>
      <c r="F3" s="243" t="s">
        <v>39</v>
      </c>
    </row>
    <row r="4" spans="1:6" s="100" customFormat="1" ht="15.75" customHeight="1" thickBot="1">
      <c r="A4" s="193"/>
      <c r="B4" s="193"/>
      <c r="C4" s="193"/>
      <c r="D4" s="193"/>
      <c r="E4" s="193"/>
      <c r="F4" s="194" t="s">
        <v>40</v>
      </c>
    </row>
    <row r="5" spans="1:6" ht="15" customHeight="1" thickBot="1">
      <c r="A5" s="1094" t="s">
        <v>357</v>
      </c>
      <c r="B5" s="1095"/>
      <c r="C5" s="1098" t="s">
        <v>41</v>
      </c>
      <c r="D5" s="465" t="s">
        <v>505</v>
      </c>
      <c r="E5" s="465" t="s">
        <v>506</v>
      </c>
      <c r="F5" s="1085" t="s">
        <v>413</v>
      </c>
    </row>
    <row r="6" spans="1:6" ht="15" customHeight="1" thickBot="1">
      <c r="A6" s="1096"/>
      <c r="B6" s="1097"/>
      <c r="C6" s="1099"/>
      <c r="D6" s="1100" t="s">
        <v>516</v>
      </c>
      <c r="E6" s="1101"/>
      <c r="F6" s="1086"/>
    </row>
    <row r="7" spans="1:6" s="84" customFormat="1" ht="12.75" customHeight="1" thickBot="1">
      <c r="A7" s="182">
        <v>1</v>
      </c>
      <c r="B7" s="183">
        <v>2</v>
      </c>
      <c r="C7" s="183">
        <v>3</v>
      </c>
      <c r="D7" s="466">
        <v>4</v>
      </c>
      <c r="E7" s="466">
        <v>5</v>
      </c>
      <c r="F7" s="184">
        <v>6</v>
      </c>
    </row>
    <row r="8" spans="1:6" s="84" customFormat="1" ht="15.75" customHeight="1" thickBot="1">
      <c r="A8" s="195"/>
      <c r="B8" s="196"/>
      <c r="C8" s="196" t="s">
        <v>42</v>
      </c>
      <c r="D8" s="196"/>
      <c r="E8" s="196"/>
      <c r="F8" s="197"/>
    </row>
    <row r="9" spans="1:6" s="84" customFormat="1" ht="12" customHeight="1" thickBot="1">
      <c r="A9" s="182" t="s">
        <v>3</v>
      </c>
      <c r="B9" s="198"/>
      <c r="C9" s="199" t="s">
        <v>1248</v>
      </c>
      <c r="D9" s="121">
        <f>+D10+D17</f>
        <v>9199</v>
      </c>
      <c r="E9" s="121">
        <f>+E10+E17</f>
        <v>9199</v>
      </c>
      <c r="F9" s="121">
        <f>+F10+F17</f>
        <v>9476</v>
      </c>
    </row>
    <row r="10" spans="1:6" s="101" customFormat="1" ht="12" customHeight="1" thickBot="1">
      <c r="A10" s="182" t="s">
        <v>4</v>
      </c>
      <c r="B10" s="198"/>
      <c r="C10" s="199" t="s">
        <v>358</v>
      </c>
      <c r="D10" s="121">
        <f>SUM(D11:D16)</f>
        <v>9199</v>
      </c>
      <c r="E10" s="121">
        <f>SUM(E11:E16)</f>
        <v>9199</v>
      </c>
      <c r="F10" s="121">
        <f>SUM(F11:F16)</f>
        <v>9476</v>
      </c>
    </row>
    <row r="11" spans="1:6" s="102" customFormat="1" ht="12" customHeight="1">
      <c r="A11" s="200"/>
      <c r="B11" s="201" t="s">
        <v>100</v>
      </c>
      <c r="C11" s="202" t="s">
        <v>44</v>
      </c>
      <c r="D11" s="38">
        <v>1610</v>
      </c>
      <c r="E11" s="38">
        <v>1610</v>
      </c>
      <c r="F11" s="38">
        <v>1797</v>
      </c>
    </row>
    <row r="12" spans="1:6" s="102" customFormat="1" ht="12" customHeight="1">
      <c r="A12" s="200"/>
      <c r="B12" s="201" t="s">
        <v>101</v>
      </c>
      <c r="C12" s="202" t="s">
        <v>69</v>
      </c>
      <c r="D12" s="38"/>
      <c r="E12" s="38"/>
      <c r="F12" s="38"/>
    </row>
    <row r="13" spans="1:6" s="102" customFormat="1" ht="12" customHeight="1">
      <c r="A13" s="200"/>
      <c r="B13" s="201" t="s">
        <v>102</v>
      </c>
      <c r="C13" s="202" t="s">
        <v>45</v>
      </c>
      <c r="D13" s="38">
        <v>7409</v>
      </c>
      <c r="E13" s="38">
        <v>7409</v>
      </c>
      <c r="F13" s="38">
        <v>7552</v>
      </c>
    </row>
    <row r="14" spans="1:6" s="102" customFormat="1" ht="12" customHeight="1">
      <c r="A14" s="200"/>
      <c r="B14" s="201" t="s">
        <v>103</v>
      </c>
      <c r="C14" s="202" t="s">
        <v>195</v>
      </c>
      <c r="D14" s="38">
        <v>180</v>
      </c>
      <c r="E14" s="38">
        <v>180</v>
      </c>
      <c r="F14" s="38">
        <v>33</v>
      </c>
    </row>
    <row r="15" spans="1:6" s="102" customFormat="1" ht="12" customHeight="1">
      <c r="A15" s="200"/>
      <c r="B15" s="201" t="s">
        <v>104</v>
      </c>
      <c r="C15" s="202" t="s">
        <v>351</v>
      </c>
      <c r="D15" s="38"/>
      <c r="E15" s="38"/>
      <c r="F15" s="38"/>
    </row>
    <row r="16" spans="1:6" s="102" customFormat="1" ht="12" customHeight="1" thickBot="1">
      <c r="A16" s="200"/>
      <c r="B16" s="201" t="s">
        <v>112</v>
      </c>
      <c r="C16" s="202" t="s">
        <v>196</v>
      </c>
      <c r="D16" s="38"/>
      <c r="E16" s="38"/>
      <c r="F16" s="38">
        <v>94</v>
      </c>
    </row>
    <row r="17" spans="1:6" s="101" customFormat="1" ht="12" customHeight="1" thickBot="1">
      <c r="A17" s="182" t="s">
        <v>5</v>
      </c>
      <c r="B17" s="198"/>
      <c r="C17" s="199" t="s">
        <v>198</v>
      </c>
      <c r="D17" s="121">
        <f>SUM(D18:D25)</f>
        <v>0</v>
      </c>
      <c r="E17" s="121">
        <f>SUM(E18:E25)</f>
        <v>0</v>
      </c>
      <c r="F17" s="121">
        <f>SUM(F18:F25)</f>
        <v>0</v>
      </c>
    </row>
    <row r="18" spans="1:6" s="101" customFormat="1" ht="12" customHeight="1">
      <c r="A18" s="203"/>
      <c r="B18" s="201" t="s">
        <v>72</v>
      </c>
      <c r="C18" s="15" t="s">
        <v>203</v>
      </c>
      <c r="D18" s="39"/>
      <c r="E18" s="39"/>
      <c r="F18" s="39"/>
    </row>
    <row r="19" spans="1:6" s="101" customFormat="1" ht="12" customHeight="1">
      <c r="A19" s="200"/>
      <c r="B19" s="201" t="s">
        <v>73</v>
      </c>
      <c r="C19" s="9" t="s">
        <v>204</v>
      </c>
      <c r="D19" s="38"/>
      <c r="E19" s="38"/>
      <c r="F19" s="38"/>
    </row>
    <row r="20" spans="1:6" s="101" customFormat="1" ht="12" customHeight="1">
      <c r="A20" s="200"/>
      <c r="B20" s="201" t="s">
        <v>74</v>
      </c>
      <c r="C20" s="9" t="s">
        <v>205</v>
      </c>
      <c r="D20" s="38"/>
      <c r="E20" s="38"/>
      <c r="F20" s="38"/>
    </row>
    <row r="21" spans="1:6" s="101" customFormat="1" ht="12" customHeight="1">
      <c r="A21" s="200"/>
      <c r="B21" s="201" t="s">
        <v>75</v>
      </c>
      <c r="C21" s="9" t="s">
        <v>206</v>
      </c>
      <c r="D21" s="38"/>
      <c r="E21" s="38"/>
      <c r="F21" s="38"/>
    </row>
    <row r="22" spans="1:6" s="101" customFormat="1" ht="12" customHeight="1">
      <c r="A22" s="200"/>
      <c r="B22" s="201" t="s">
        <v>199</v>
      </c>
      <c r="C22" s="8" t="s">
        <v>207</v>
      </c>
      <c r="D22" s="38"/>
      <c r="E22" s="38"/>
      <c r="F22" s="38"/>
    </row>
    <row r="23" spans="1:6" s="101" customFormat="1" ht="12" customHeight="1">
      <c r="A23" s="205"/>
      <c r="B23" s="201" t="s">
        <v>200</v>
      </c>
      <c r="C23" s="9" t="s">
        <v>208</v>
      </c>
      <c r="D23" s="40"/>
      <c r="E23" s="40"/>
      <c r="F23" s="40"/>
    </row>
    <row r="24" spans="1:6" s="102" customFormat="1" ht="12" customHeight="1">
      <c r="A24" s="200"/>
      <c r="B24" s="201" t="s">
        <v>201</v>
      </c>
      <c r="C24" s="9" t="s">
        <v>209</v>
      </c>
      <c r="D24" s="38"/>
      <c r="E24" s="38"/>
      <c r="F24" s="38"/>
    </row>
    <row r="25" spans="1:6" s="102" customFormat="1" ht="12" customHeight="1" thickBot="1">
      <c r="A25" s="206"/>
      <c r="B25" s="207" t="s">
        <v>202</v>
      </c>
      <c r="C25" s="8" t="s">
        <v>210</v>
      </c>
      <c r="D25" s="41"/>
      <c r="E25" s="41"/>
      <c r="F25" s="41"/>
    </row>
    <row r="26" spans="1:6" s="102" customFormat="1" ht="12" customHeight="1" thickBot="1">
      <c r="A26" s="182" t="s">
        <v>6</v>
      </c>
      <c r="B26" s="208"/>
      <c r="C26" s="199" t="s">
        <v>213</v>
      </c>
      <c r="D26" s="156"/>
      <c r="E26" s="156"/>
      <c r="F26" s="156"/>
    </row>
    <row r="27" spans="1:6" s="101" customFormat="1" ht="12" customHeight="1" thickBot="1">
      <c r="A27" s="182" t="s">
        <v>7</v>
      </c>
      <c r="B27" s="198"/>
      <c r="C27" s="199" t="s">
        <v>397</v>
      </c>
      <c r="D27" s="121">
        <f>SUM(D28:D35)</f>
        <v>8834</v>
      </c>
      <c r="E27" s="121">
        <f>SUM(E28:E35)</f>
        <v>13696</v>
      </c>
      <c r="F27" s="121">
        <f>SUM(F28:F35)</f>
        <v>13696</v>
      </c>
    </row>
    <row r="28" spans="1:6" s="102" customFormat="1" ht="12" customHeight="1">
      <c r="A28" s="200"/>
      <c r="B28" s="201" t="s">
        <v>78</v>
      </c>
      <c r="C28" s="11" t="s">
        <v>220</v>
      </c>
      <c r="D28" s="261">
        <v>7163</v>
      </c>
      <c r="E28" s="261">
        <v>7163</v>
      </c>
      <c r="F28" s="261">
        <v>7163</v>
      </c>
    </row>
    <row r="29" spans="1:6" s="102" customFormat="1" ht="12" customHeight="1">
      <c r="A29" s="200"/>
      <c r="B29" s="201" t="s">
        <v>79</v>
      </c>
      <c r="C29" s="9" t="s">
        <v>221</v>
      </c>
      <c r="D29" s="261">
        <v>1671</v>
      </c>
      <c r="E29" s="261">
        <v>1484</v>
      </c>
      <c r="F29" s="261">
        <v>1484</v>
      </c>
    </row>
    <row r="30" spans="1:6" s="102" customFormat="1" ht="12" customHeight="1">
      <c r="A30" s="200"/>
      <c r="B30" s="201" t="s">
        <v>80</v>
      </c>
      <c r="C30" s="9" t="s">
        <v>222</v>
      </c>
      <c r="D30" s="261"/>
      <c r="E30" s="261">
        <v>4</v>
      </c>
      <c r="F30" s="261">
        <v>4</v>
      </c>
    </row>
    <row r="31" spans="1:6" s="102" customFormat="1" ht="12" customHeight="1">
      <c r="A31" s="200"/>
      <c r="B31" s="201" t="s">
        <v>215</v>
      </c>
      <c r="C31" s="9" t="s">
        <v>83</v>
      </c>
      <c r="D31" s="261"/>
      <c r="E31" s="261"/>
      <c r="F31" s="261"/>
    </row>
    <row r="32" spans="1:6" s="102" customFormat="1" ht="12" customHeight="1">
      <c r="A32" s="200"/>
      <c r="B32" s="201" t="s">
        <v>216</v>
      </c>
      <c r="C32" s="9" t="s">
        <v>223</v>
      </c>
      <c r="D32" s="261"/>
      <c r="E32" s="261"/>
      <c r="F32" s="261"/>
    </row>
    <row r="33" spans="1:6" s="102" customFormat="1" ht="12" customHeight="1">
      <c r="A33" s="200"/>
      <c r="B33" s="201" t="s">
        <v>217</v>
      </c>
      <c r="C33" s="9" t="s">
        <v>1257</v>
      </c>
      <c r="D33" s="261"/>
      <c r="E33" s="261">
        <v>4000</v>
      </c>
      <c r="F33" s="261">
        <v>4000</v>
      </c>
    </row>
    <row r="34" spans="1:6" s="102" customFormat="1" ht="12" customHeight="1">
      <c r="A34" s="200"/>
      <c r="B34" s="201" t="s">
        <v>218</v>
      </c>
      <c r="C34" s="9" t="s">
        <v>225</v>
      </c>
      <c r="D34" s="261"/>
      <c r="E34" s="261"/>
      <c r="F34" s="261"/>
    </row>
    <row r="35" spans="1:6" s="102" customFormat="1" ht="12" customHeight="1" thickBot="1">
      <c r="A35" s="206"/>
      <c r="B35" s="207" t="s">
        <v>219</v>
      </c>
      <c r="C35" s="17" t="s">
        <v>359</v>
      </c>
      <c r="D35" s="164"/>
      <c r="E35" s="164">
        <v>1045</v>
      </c>
      <c r="F35" s="164">
        <v>1045</v>
      </c>
    </row>
    <row r="36" spans="1:6" s="102" customFormat="1" ht="12" customHeight="1" thickBot="1">
      <c r="A36" s="186" t="s">
        <v>8</v>
      </c>
      <c r="B36" s="110"/>
      <c r="C36" s="110" t="s">
        <v>360</v>
      </c>
      <c r="D36" s="121">
        <f>SUM(D37,D43)</f>
        <v>0</v>
      </c>
      <c r="E36" s="121">
        <f>SUM(E37,E43)</f>
        <v>45</v>
      </c>
      <c r="F36" s="121">
        <f>SUM(F37,F43)</f>
        <v>45</v>
      </c>
    </row>
    <row r="37" spans="1:6" s="102" customFormat="1" ht="12" customHeight="1">
      <c r="A37" s="203"/>
      <c r="B37" s="157" t="s">
        <v>81</v>
      </c>
      <c r="C37" s="158" t="s">
        <v>229</v>
      </c>
      <c r="D37" s="204">
        <f>SUM(D38:D42)</f>
        <v>0</v>
      </c>
      <c r="E37" s="204">
        <f>SUM(E38:E42)</f>
        <v>45</v>
      </c>
      <c r="F37" s="204">
        <f>SUM(F38:F42)</f>
        <v>45</v>
      </c>
    </row>
    <row r="38" spans="1:6" s="102" customFormat="1" ht="12" customHeight="1">
      <c r="A38" s="200"/>
      <c r="B38" s="150" t="s">
        <v>84</v>
      </c>
      <c r="C38" s="37" t="s">
        <v>230</v>
      </c>
      <c r="D38" s="38"/>
      <c r="E38" s="38"/>
      <c r="F38" s="38"/>
    </row>
    <row r="39" spans="1:6" s="102" customFormat="1" ht="12" customHeight="1">
      <c r="A39" s="200"/>
      <c r="B39" s="150" t="s">
        <v>85</v>
      </c>
      <c r="C39" s="37" t="s">
        <v>231</v>
      </c>
      <c r="D39" s="38"/>
      <c r="E39" s="38"/>
      <c r="F39" s="38"/>
    </row>
    <row r="40" spans="1:6" s="102" customFormat="1" ht="12" customHeight="1">
      <c r="A40" s="200"/>
      <c r="B40" s="150" t="s">
        <v>86</v>
      </c>
      <c r="C40" s="37" t="s">
        <v>361</v>
      </c>
      <c r="D40" s="38"/>
      <c r="E40" s="38"/>
      <c r="F40" s="38"/>
    </row>
    <row r="41" spans="1:6" s="102" customFormat="1" ht="12" customHeight="1">
      <c r="A41" s="200"/>
      <c r="B41" s="150" t="s">
        <v>87</v>
      </c>
      <c r="C41" s="37" t="s">
        <v>47</v>
      </c>
      <c r="D41" s="38"/>
      <c r="E41" s="38"/>
      <c r="F41" s="38"/>
    </row>
    <row r="42" spans="1:6" s="102" customFormat="1" ht="12" customHeight="1">
      <c r="A42" s="200"/>
      <c r="B42" s="150" t="s">
        <v>227</v>
      </c>
      <c r="C42" s="37" t="s">
        <v>1272</v>
      </c>
      <c r="D42" s="38"/>
      <c r="E42" s="38">
        <v>45</v>
      </c>
      <c r="F42" s="38">
        <v>45</v>
      </c>
    </row>
    <row r="43" spans="1:6" s="102" customFormat="1" ht="12" customHeight="1">
      <c r="A43" s="200"/>
      <c r="B43" s="150" t="s">
        <v>82</v>
      </c>
      <c r="C43" s="154" t="s">
        <v>233</v>
      </c>
      <c r="D43" s="76">
        <f>SUM(D44:D48)</f>
        <v>0</v>
      </c>
      <c r="E43" s="76">
        <f>SUM(E44:E48)</f>
        <v>0</v>
      </c>
      <c r="F43" s="76">
        <f>SUM(F44:F48)</f>
        <v>0</v>
      </c>
    </row>
    <row r="44" spans="1:6" s="102" customFormat="1" ht="12" customHeight="1">
      <c r="A44" s="200"/>
      <c r="B44" s="150" t="s">
        <v>90</v>
      </c>
      <c r="C44" s="37" t="s">
        <v>230</v>
      </c>
      <c r="D44" s="38"/>
      <c r="E44" s="38"/>
      <c r="F44" s="38"/>
    </row>
    <row r="45" spans="1:6" s="102" customFormat="1" ht="12" customHeight="1">
      <c r="A45" s="200"/>
      <c r="B45" s="150" t="s">
        <v>91</v>
      </c>
      <c r="C45" s="37" t="s">
        <v>231</v>
      </c>
      <c r="D45" s="38"/>
      <c r="E45" s="38"/>
      <c r="F45" s="38"/>
    </row>
    <row r="46" spans="1:6" s="102" customFormat="1" ht="12" customHeight="1">
      <c r="A46" s="200"/>
      <c r="B46" s="150" t="s">
        <v>92</v>
      </c>
      <c r="C46" s="37" t="s">
        <v>232</v>
      </c>
      <c r="D46" s="38"/>
      <c r="E46" s="38"/>
      <c r="F46" s="38"/>
    </row>
    <row r="47" spans="1:6" s="102" customFormat="1" ht="12" customHeight="1">
      <c r="A47" s="200"/>
      <c r="B47" s="150" t="s">
        <v>93</v>
      </c>
      <c r="C47" s="37" t="s">
        <v>47</v>
      </c>
      <c r="D47" s="38"/>
      <c r="E47" s="38"/>
      <c r="F47" s="38"/>
    </row>
    <row r="48" spans="1:6" s="102" customFormat="1" ht="12" customHeight="1" thickBot="1">
      <c r="A48" s="209"/>
      <c r="B48" s="159" t="s">
        <v>228</v>
      </c>
      <c r="C48" s="111" t="s">
        <v>391</v>
      </c>
      <c r="D48" s="160"/>
      <c r="E48" s="160"/>
      <c r="F48" s="160"/>
    </row>
    <row r="49" spans="1:6" s="101" customFormat="1" ht="12" customHeight="1" thickBot="1">
      <c r="A49" s="186" t="s">
        <v>9</v>
      </c>
      <c r="B49" s="198"/>
      <c r="C49" s="110" t="s">
        <v>362</v>
      </c>
      <c r="D49" s="121">
        <f>SUM(D50:D52)</f>
        <v>0</v>
      </c>
      <c r="E49" s="121">
        <f>SUM(E50:E52)</f>
        <v>0</v>
      </c>
      <c r="F49" s="121">
        <f>SUM(F50:F52)</f>
        <v>0</v>
      </c>
    </row>
    <row r="50" spans="1:6" s="102" customFormat="1" ht="12" customHeight="1">
      <c r="A50" s="200"/>
      <c r="B50" s="150" t="s">
        <v>88</v>
      </c>
      <c r="C50" s="11" t="s">
        <v>237</v>
      </c>
      <c r="D50" s="38"/>
      <c r="E50" s="38"/>
      <c r="F50" s="38"/>
    </row>
    <row r="51" spans="1:6" s="102" customFormat="1" ht="12" customHeight="1">
      <c r="A51" s="200"/>
      <c r="B51" s="150" t="s">
        <v>89</v>
      </c>
      <c r="C51" s="9" t="s">
        <v>238</v>
      </c>
      <c r="D51" s="38"/>
      <c r="E51" s="38"/>
      <c r="F51" s="38"/>
    </row>
    <row r="52" spans="1:6" s="102" customFormat="1" ht="12" customHeight="1" thickBot="1">
      <c r="A52" s="200"/>
      <c r="B52" s="150" t="s">
        <v>236</v>
      </c>
      <c r="C52" s="13" t="s">
        <v>167</v>
      </c>
      <c r="D52" s="38"/>
      <c r="E52" s="38"/>
      <c r="F52" s="38"/>
    </row>
    <row r="53" spans="1:6" s="102" customFormat="1" ht="12" customHeight="1" thickBot="1">
      <c r="A53" s="182" t="s">
        <v>10</v>
      </c>
      <c r="B53" s="198"/>
      <c r="C53" s="110" t="s">
        <v>363</v>
      </c>
      <c r="D53" s="121">
        <f>SUM(D54:D55)</f>
        <v>0</v>
      </c>
      <c r="E53" s="121">
        <f>SUM(E54:E55)</f>
        <v>0</v>
      </c>
      <c r="F53" s="121">
        <f>SUM(F54:F55)</f>
        <v>0</v>
      </c>
    </row>
    <row r="54" spans="1:6" s="102" customFormat="1" ht="12" customHeight="1">
      <c r="A54" s="210"/>
      <c r="B54" s="150" t="s">
        <v>240</v>
      </c>
      <c r="C54" s="9" t="s">
        <v>143</v>
      </c>
      <c r="D54" s="42"/>
      <c r="E54" s="42"/>
      <c r="F54" s="42"/>
    </row>
    <row r="55" spans="1:6" s="102" customFormat="1" ht="12" customHeight="1" thickBot="1">
      <c r="A55" s="200"/>
      <c r="B55" s="150" t="s">
        <v>241</v>
      </c>
      <c r="C55" s="9" t="s">
        <v>144</v>
      </c>
      <c r="D55" s="38"/>
      <c r="E55" s="38"/>
      <c r="F55" s="38"/>
    </row>
    <row r="56" spans="1:6" s="102" customFormat="1" ht="12" customHeight="1" thickBot="1">
      <c r="A56" s="186" t="s">
        <v>11</v>
      </c>
      <c r="B56" s="211"/>
      <c r="C56" s="212" t="s">
        <v>364</v>
      </c>
      <c r="D56" s="265"/>
      <c r="E56" s="265"/>
      <c r="F56" s="265"/>
    </row>
    <row r="57" spans="1:6" s="101" customFormat="1" ht="12" customHeight="1" thickBot="1">
      <c r="A57" s="213" t="s">
        <v>12</v>
      </c>
      <c r="B57" s="214"/>
      <c r="C57" s="215" t="s">
        <v>365</v>
      </c>
      <c r="D57" s="216">
        <f>+D10+D17+D26+D27+D36+D49+D53+D56</f>
        <v>18033</v>
      </c>
      <c r="E57" s="216">
        <f>+E10+E17+E26+E27+E36+E49+E53+E56</f>
        <v>22940</v>
      </c>
      <c r="F57" s="216">
        <f>+F10+F17+F26+F27+F36+F49+F53+F56</f>
        <v>23217</v>
      </c>
    </row>
    <row r="58" spans="1:6" s="101" customFormat="1" ht="12" customHeight="1" thickBot="1">
      <c r="A58" s="182" t="s">
        <v>13</v>
      </c>
      <c r="B58" s="161"/>
      <c r="C58" s="110" t="s">
        <v>366</v>
      </c>
      <c r="D58" s="262">
        <f>+D59+D60</f>
        <v>0</v>
      </c>
      <c r="E58" s="262">
        <f>+E59+E60</f>
        <v>5927</v>
      </c>
      <c r="F58" s="262">
        <f>+F59+F60</f>
        <v>5927</v>
      </c>
    </row>
    <row r="59" spans="1:6" s="101" customFormat="1" ht="12" customHeight="1">
      <c r="A59" s="203"/>
      <c r="B59" s="157" t="s">
        <v>154</v>
      </c>
      <c r="C59" s="134" t="s">
        <v>245</v>
      </c>
      <c r="D59" s="259"/>
      <c r="E59" s="259">
        <v>4207</v>
      </c>
      <c r="F59" s="259">
        <v>4207</v>
      </c>
    </row>
    <row r="60" spans="1:6" s="101" customFormat="1" ht="12" customHeight="1" thickBot="1">
      <c r="A60" s="209"/>
      <c r="B60" s="159" t="s">
        <v>155</v>
      </c>
      <c r="C60" s="136" t="s">
        <v>246</v>
      </c>
      <c r="D60" s="260"/>
      <c r="E60" s="260">
        <v>1720</v>
      </c>
      <c r="F60" s="260">
        <v>1720</v>
      </c>
    </row>
    <row r="61" spans="1:6" s="102" customFormat="1" ht="12" customHeight="1" thickBot="1">
      <c r="A61" s="217" t="s">
        <v>14</v>
      </c>
      <c r="B61" s="218"/>
      <c r="C61" s="110" t="s">
        <v>367</v>
      </c>
      <c r="D61" s="121">
        <f>+D62+D63</f>
        <v>0</v>
      </c>
      <c r="E61" s="121">
        <f>+E62+E63</f>
        <v>0</v>
      </c>
      <c r="F61" s="121">
        <f>+F62+F63</f>
        <v>0</v>
      </c>
    </row>
    <row r="62" spans="1:6" s="102" customFormat="1" ht="12" customHeight="1">
      <c r="A62" s="219"/>
      <c r="B62" s="162" t="s">
        <v>248</v>
      </c>
      <c r="C62" s="202" t="s">
        <v>368</v>
      </c>
      <c r="D62" s="128"/>
      <c r="E62" s="128"/>
      <c r="F62" s="128"/>
    </row>
    <row r="63" spans="1:6" s="102" customFormat="1" ht="12" customHeight="1" thickBot="1">
      <c r="A63" s="220"/>
      <c r="B63" s="163" t="s">
        <v>254</v>
      </c>
      <c r="C63" s="221" t="s">
        <v>369</v>
      </c>
      <c r="D63" s="164"/>
      <c r="E63" s="164"/>
      <c r="F63" s="164"/>
    </row>
    <row r="64" spans="1:6" s="102" customFormat="1" ht="24.75" customHeight="1" thickBot="1">
      <c r="A64" s="217" t="s">
        <v>15</v>
      </c>
      <c r="B64" s="222"/>
      <c r="C64" s="223" t="s">
        <v>1165</v>
      </c>
      <c r="D64" s="224">
        <f>+D57+D58+D61</f>
        <v>18033</v>
      </c>
      <c r="E64" s="224">
        <f>+E57+E58+E61</f>
        <v>28867</v>
      </c>
      <c r="F64" s="224">
        <f>+F57+F58+F61</f>
        <v>29144</v>
      </c>
    </row>
    <row r="65" spans="1:6" s="102" customFormat="1" ht="15" customHeight="1" thickBot="1">
      <c r="A65" s="922" t="s">
        <v>16</v>
      </c>
      <c r="B65" s="923"/>
      <c r="C65" s="921" t="s">
        <v>1167</v>
      </c>
      <c r="D65" s="925"/>
      <c r="E65" s="926"/>
      <c r="F65" s="927"/>
    </row>
    <row r="66" spans="1:6" s="102" customFormat="1" ht="15" customHeight="1" thickBot="1">
      <c r="A66" s="217" t="s">
        <v>17</v>
      </c>
      <c r="B66" s="924"/>
      <c r="C66" s="223" t="s">
        <v>1169</v>
      </c>
      <c r="D66" s="919">
        <f>+D64+D65</f>
        <v>18033</v>
      </c>
      <c r="E66" s="920">
        <f>+E64+E65</f>
        <v>28867</v>
      </c>
      <c r="F66" s="224">
        <f>+F64+F65</f>
        <v>29144</v>
      </c>
    </row>
    <row r="67" spans="1:6" s="102" customFormat="1" ht="15" customHeight="1">
      <c r="A67" s="225"/>
      <c r="B67" s="225"/>
      <c r="C67" s="226"/>
      <c r="D67" s="226"/>
      <c r="E67" s="226"/>
      <c r="F67" s="227"/>
    </row>
    <row r="68" spans="1:6" ht="13.5" thickBot="1">
      <c r="A68" s="228"/>
      <c r="B68" s="229"/>
      <c r="C68" s="229"/>
      <c r="D68" s="229"/>
      <c r="E68" s="229"/>
      <c r="F68" s="229"/>
    </row>
    <row r="69" spans="1:6" s="84" customFormat="1" ht="16.5" customHeight="1" thickBot="1">
      <c r="A69" s="230"/>
      <c r="B69" s="231"/>
      <c r="C69" s="232" t="s">
        <v>48</v>
      </c>
      <c r="D69" s="232"/>
      <c r="E69" s="232"/>
      <c r="F69" s="233"/>
    </row>
    <row r="70" spans="1:6" s="103" customFormat="1" ht="12" customHeight="1" thickBot="1">
      <c r="A70" s="186" t="s">
        <v>3</v>
      </c>
      <c r="B70" s="34"/>
      <c r="C70" s="46" t="s">
        <v>274</v>
      </c>
      <c r="D70" s="121">
        <f>SUM(D71:D75)</f>
        <v>0</v>
      </c>
      <c r="E70" s="121">
        <f>SUM(E71:E75)</f>
        <v>0</v>
      </c>
      <c r="F70" s="121">
        <f>SUM(F71:F75)</f>
        <v>0</v>
      </c>
    </row>
    <row r="71" spans="1:6" ht="12" customHeight="1">
      <c r="A71" s="234"/>
      <c r="B71" s="155" t="s">
        <v>94</v>
      </c>
      <c r="C71" s="11" t="s">
        <v>34</v>
      </c>
      <c r="D71" s="42"/>
      <c r="E71" s="42"/>
      <c r="F71" s="42"/>
    </row>
    <row r="72" spans="1:6" ht="12" customHeight="1">
      <c r="A72" s="235"/>
      <c r="B72" s="150" t="s">
        <v>95</v>
      </c>
      <c r="C72" s="9" t="s">
        <v>275</v>
      </c>
      <c r="D72" s="261"/>
      <c r="E72" s="261"/>
      <c r="F72" s="261"/>
    </row>
    <row r="73" spans="1:6" ht="12" customHeight="1">
      <c r="A73" s="235"/>
      <c r="B73" s="150" t="s">
        <v>96</v>
      </c>
      <c r="C73" s="9" t="s">
        <v>142</v>
      </c>
      <c r="D73" s="38"/>
      <c r="E73" s="38"/>
      <c r="F73" s="38"/>
    </row>
    <row r="74" spans="1:6" ht="12" customHeight="1">
      <c r="A74" s="235"/>
      <c r="B74" s="150" t="s">
        <v>97</v>
      </c>
      <c r="C74" s="9" t="s">
        <v>276</v>
      </c>
      <c r="D74" s="38"/>
      <c r="E74" s="38"/>
      <c r="F74" s="38"/>
    </row>
    <row r="75" spans="1:6" ht="12" customHeight="1">
      <c r="A75" s="235"/>
      <c r="B75" s="150" t="s">
        <v>107</v>
      </c>
      <c r="C75" s="9" t="s">
        <v>277</v>
      </c>
      <c r="D75" s="38"/>
      <c r="E75" s="38"/>
      <c r="F75" s="38"/>
    </row>
    <row r="76" spans="1:6" ht="12" customHeight="1">
      <c r="A76" s="235"/>
      <c r="B76" s="150" t="s">
        <v>98</v>
      </c>
      <c r="C76" s="9" t="s">
        <v>328</v>
      </c>
      <c r="D76" s="261"/>
      <c r="E76" s="261"/>
      <c r="F76" s="261"/>
    </row>
    <row r="77" spans="1:6" ht="12" customHeight="1">
      <c r="A77" s="235"/>
      <c r="B77" s="150" t="s">
        <v>99</v>
      </c>
      <c r="C77" s="138" t="s">
        <v>329</v>
      </c>
      <c r="D77" s="38"/>
      <c r="E77" s="38"/>
      <c r="F77" s="38"/>
    </row>
    <row r="78" spans="1:6" ht="12" customHeight="1">
      <c r="A78" s="235"/>
      <c r="B78" s="150" t="s">
        <v>108</v>
      </c>
      <c r="C78" s="138" t="s">
        <v>330</v>
      </c>
      <c r="D78" s="38"/>
      <c r="E78" s="38"/>
      <c r="F78" s="38"/>
    </row>
    <row r="79" spans="1:6" ht="12" customHeight="1">
      <c r="A79" s="235"/>
      <c r="B79" s="150" t="s">
        <v>109</v>
      </c>
      <c r="C79" s="139" t="s">
        <v>331</v>
      </c>
      <c r="D79" s="38"/>
      <c r="E79" s="38"/>
      <c r="F79" s="38"/>
    </row>
    <row r="80" spans="1:6" ht="12" customHeight="1">
      <c r="A80" s="235"/>
      <c r="B80" s="150" t="s">
        <v>110</v>
      </c>
      <c r="C80" s="139" t="s">
        <v>332</v>
      </c>
      <c r="D80" s="38"/>
      <c r="E80" s="38"/>
      <c r="F80" s="38"/>
    </row>
    <row r="81" spans="1:6" ht="12" customHeight="1">
      <c r="A81" s="235"/>
      <c r="B81" s="150" t="s">
        <v>111</v>
      </c>
      <c r="C81" s="139" t="s">
        <v>333</v>
      </c>
      <c r="D81" s="38"/>
      <c r="E81" s="38"/>
      <c r="F81" s="38"/>
    </row>
    <row r="82" spans="1:6" ht="12" customHeight="1">
      <c r="A82" s="235"/>
      <c r="B82" s="150" t="s">
        <v>113</v>
      </c>
      <c r="C82" s="139" t="s">
        <v>334</v>
      </c>
      <c r="D82" s="38"/>
      <c r="E82" s="38"/>
      <c r="F82" s="38"/>
    </row>
    <row r="83" spans="1:6" ht="12" customHeight="1" thickBot="1">
      <c r="A83" s="236"/>
      <c r="B83" s="163" t="s">
        <v>278</v>
      </c>
      <c r="C83" s="140" t="s">
        <v>335</v>
      </c>
      <c r="D83" s="41"/>
      <c r="E83" s="41"/>
      <c r="F83" s="41"/>
    </row>
    <row r="84" spans="1:6" ht="12" customHeight="1" thickBot="1">
      <c r="A84" s="186" t="s">
        <v>4</v>
      </c>
      <c r="B84" s="34"/>
      <c r="C84" s="46" t="s">
        <v>279</v>
      </c>
      <c r="D84" s="121">
        <f>SUM(D85:D91)</f>
        <v>0</v>
      </c>
      <c r="E84" s="121">
        <f>SUM(E85:E91)</f>
        <v>0</v>
      </c>
      <c r="F84" s="121">
        <f>SUM(F85:F91)</f>
        <v>0</v>
      </c>
    </row>
    <row r="85" spans="1:6" s="103" customFormat="1" ht="12" customHeight="1">
      <c r="A85" s="234"/>
      <c r="B85" s="155" t="s">
        <v>100</v>
      </c>
      <c r="C85" s="11" t="s">
        <v>280</v>
      </c>
      <c r="D85" s="128"/>
      <c r="E85" s="128"/>
      <c r="F85" s="128"/>
    </row>
    <row r="86" spans="1:6" ht="12" customHeight="1">
      <c r="A86" s="235"/>
      <c r="B86" s="150" t="s">
        <v>101</v>
      </c>
      <c r="C86" s="9" t="s">
        <v>281</v>
      </c>
      <c r="D86" s="261"/>
      <c r="E86" s="261"/>
      <c r="F86" s="261"/>
    </row>
    <row r="87" spans="1:6" ht="12" customHeight="1">
      <c r="A87" s="235"/>
      <c r="B87" s="150" t="s">
        <v>102</v>
      </c>
      <c r="C87" s="9" t="s">
        <v>282</v>
      </c>
      <c r="D87" s="261"/>
      <c r="E87" s="261"/>
      <c r="F87" s="261"/>
    </row>
    <row r="88" spans="1:6" ht="12" customHeight="1">
      <c r="A88" s="235"/>
      <c r="B88" s="150" t="s">
        <v>103</v>
      </c>
      <c r="C88" s="9" t="s">
        <v>283</v>
      </c>
      <c r="D88" s="261"/>
      <c r="E88" s="261"/>
      <c r="F88" s="261"/>
    </row>
    <row r="89" spans="1:6" ht="12" customHeight="1">
      <c r="A89" s="235"/>
      <c r="B89" s="150" t="s">
        <v>104</v>
      </c>
      <c r="C89" s="9" t="s">
        <v>288</v>
      </c>
      <c r="D89" s="261"/>
      <c r="E89" s="261"/>
      <c r="F89" s="261"/>
    </row>
    <row r="90" spans="1:6" ht="12" customHeight="1">
      <c r="A90" s="235"/>
      <c r="B90" s="150" t="s">
        <v>112</v>
      </c>
      <c r="C90" s="9" t="s">
        <v>385</v>
      </c>
      <c r="D90" s="261"/>
      <c r="E90" s="261"/>
      <c r="F90" s="261"/>
    </row>
    <row r="91" spans="1:6" ht="12" customHeight="1">
      <c r="A91" s="235"/>
      <c r="B91" s="150" t="s">
        <v>117</v>
      </c>
      <c r="C91" s="9" t="s">
        <v>290</v>
      </c>
      <c r="D91" s="261"/>
      <c r="E91" s="261"/>
      <c r="F91" s="261"/>
    </row>
    <row r="92" spans="1:6" s="103" customFormat="1" ht="12" customHeight="1">
      <c r="A92" s="235"/>
      <c r="B92" s="150" t="s">
        <v>284</v>
      </c>
      <c r="C92" s="9" t="s">
        <v>324</v>
      </c>
      <c r="D92" s="261"/>
      <c r="E92" s="261"/>
      <c r="F92" s="261"/>
    </row>
    <row r="93" spans="1:14" ht="12" customHeight="1">
      <c r="A93" s="235"/>
      <c r="B93" s="150" t="s">
        <v>285</v>
      </c>
      <c r="C93" s="138" t="s">
        <v>325</v>
      </c>
      <c r="D93" s="261"/>
      <c r="E93" s="261"/>
      <c r="F93" s="261"/>
      <c r="N93" s="245"/>
    </row>
    <row r="94" spans="1:6" ht="12" customHeight="1">
      <c r="A94" s="235"/>
      <c r="B94" s="150" t="s">
        <v>286</v>
      </c>
      <c r="C94" s="138" t="s">
        <v>326</v>
      </c>
      <c r="D94" s="261"/>
      <c r="E94" s="261"/>
      <c r="F94" s="261"/>
    </row>
    <row r="95" spans="1:6" ht="12" customHeight="1" thickBot="1">
      <c r="A95" s="236"/>
      <c r="B95" s="163" t="s">
        <v>287</v>
      </c>
      <c r="C95" s="165" t="s">
        <v>327</v>
      </c>
      <c r="D95" s="164"/>
      <c r="E95" s="164"/>
      <c r="F95" s="164"/>
    </row>
    <row r="96" spans="1:6" ht="12" customHeight="1" thickBot="1">
      <c r="A96" s="186" t="s">
        <v>5</v>
      </c>
      <c r="B96" s="34"/>
      <c r="C96" s="46" t="s">
        <v>291</v>
      </c>
      <c r="D96" s="156"/>
      <c r="E96" s="156"/>
      <c r="F96" s="156"/>
    </row>
    <row r="97" spans="1:6" s="103" customFormat="1" ht="12" customHeight="1" thickBot="1">
      <c r="A97" s="186" t="s">
        <v>6</v>
      </c>
      <c r="B97" s="34"/>
      <c r="C97" s="46" t="s">
        <v>292</v>
      </c>
      <c r="D97" s="121">
        <f>+D98+D99</f>
        <v>0</v>
      </c>
      <c r="E97" s="121">
        <f>+E98+E99</f>
        <v>0</v>
      </c>
      <c r="F97" s="121">
        <f>+F98+F99</f>
        <v>0</v>
      </c>
    </row>
    <row r="98" spans="1:6" s="103" customFormat="1" ht="12" customHeight="1">
      <c r="A98" s="234"/>
      <c r="B98" s="155" t="s">
        <v>76</v>
      </c>
      <c r="C98" s="11" t="s">
        <v>50</v>
      </c>
      <c r="D98" s="42"/>
      <c r="E98" s="42"/>
      <c r="F98" s="42"/>
    </row>
    <row r="99" spans="1:6" s="103" customFormat="1" ht="12" customHeight="1" thickBot="1">
      <c r="A99" s="236"/>
      <c r="B99" s="163" t="s">
        <v>77</v>
      </c>
      <c r="C99" s="17" t="s">
        <v>51</v>
      </c>
      <c r="D99" s="41"/>
      <c r="E99" s="41"/>
      <c r="F99" s="41"/>
    </row>
    <row r="100" spans="1:6" s="103" customFormat="1" ht="12" customHeight="1" thickBot="1">
      <c r="A100" s="186" t="s">
        <v>7</v>
      </c>
      <c r="B100" s="172"/>
      <c r="C100" s="46" t="s">
        <v>399</v>
      </c>
      <c r="D100" s="156"/>
      <c r="E100" s="156"/>
      <c r="F100" s="156"/>
    </row>
    <row r="101" spans="1:6" s="103" customFormat="1" ht="12" customHeight="1" thickBot="1">
      <c r="A101" s="186" t="s">
        <v>8</v>
      </c>
      <c r="B101" s="34"/>
      <c r="C101" s="109" t="s">
        <v>400</v>
      </c>
      <c r="D101" s="263">
        <f>+D70+D84+D96+D97+D100</f>
        <v>0</v>
      </c>
      <c r="E101" s="263">
        <f>+E70+E84+E96+E97+E100</f>
        <v>0</v>
      </c>
      <c r="F101" s="263">
        <f>+F70+F84+F96+F97+F100</f>
        <v>0</v>
      </c>
    </row>
    <row r="102" spans="1:6" s="103" customFormat="1" ht="12" customHeight="1" thickBot="1">
      <c r="A102" s="186" t="s">
        <v>9</v>
      </c>
      <c r="B102" s="34"/>
      <c r="C102" s="46" t="s">
        <v>401</v>
      </c>
      <c r="D102" s="121">
        <f>+D103+D104</f>
        <v>0</v>
      </c>
      <c r="E102" s="121">
        <f>+E103+E104</f>
        <v>0</v>
      </c>
      <c r="F102" s="121">
        <f>+F103+F104</f>
        <v>0</v>
      </c>
    </row>
    <row r="103" spans="1:6" ht="18" customHeight="1">
      <c r="A103" s="234"/>
      <c r="B103" s="150" t="s">
        <v>398</v>
      </c>
      <c r="C103" s="11" t="s">
        <v>370</v>
      </c>
      <c r="D103" s="42"/>
      <c r="E103" s="42"/>
      <c r="F103" s="42"/>
    </row>
    <row r="104" spans="1:6" ht="12" customHeight="1" thickBot="1">
      <c r="A104" s="236"/>
      <c r="B104" s="163" t="s">
        <v>89</v>
      </c>
      <c r="C104" s="17" t="s">
        <v>371</v>
      </c>
      <c r="D104" s="41"/>
      <c r="E104" s="41"/>
      <c r="F104" s="41"/>
    </row>
    <row r="105" spans="1:6" ht="15" customHeight="1" thickBot="1">
      <c r="A105" s="186" t="s">
        <v>10</v>
      </c>
      <c r="B105" s="211"/>
      <c r="C105" s="237" t="s">
        <v>1190</v>
      </c>
      <c r="D105" s="82">
        <f>+D101+D102</f>
        <v>0</v>
      </c>
      <c r="E105" s="82">
        <f>+E101+E102</f>
        <v>0</v>
      </c>
      <c r="F105" s="82">
        <f>+F101+F102</f>
        <v>0</v>
      </c>
    </row>
    <row r="106" spans="1:6" ht="15" customHeight="1" thickBot="1">
      <c r="A106" s="928" t="s">
        <v>11</v>
      </c>
      <c r="B106" s="929"/>
      <c r="C106" s="930" t="s">
        <v>1171</v>
      </c>
      <c r="D106" s="925"/>
      <c r="E106" s="926"/>
      <c r="F106" s="927"/>
    </row>
    <row r="107" spans="1:6" ht="15" customHeight="1" thickBot="1">
      <c r="A107" s="186" t="s">
        <v>12</v>
      </c>
      <c r="B107" s="211"/>
      <c r="C107" s="237" t="s">
        <v>1189</v>
      </c>
      <c r="D107" s="919">
        <f>+D105+D106</f>
        <v>0</v>
      </c>
      <c r="E107" s="920">
        <f>+E105+E106</f>
        <v>0</v>
      </c>
      <c r="F107" s="920">
        <f>+F105+F106</f>
        <v>0</v>
      </c>
    </row>
    <row r="108" spans="1:6" ht="13.5" thickBot="1">
      <c r="A108" s="238"/>
      <c r="B108" s="239"/>
      <c r="C108" s="239"/>
      <c r="D108" s="239"/>
      <c r="E108" s="239"/>
      <c r="F108" s="239"/>
    </row>
    <row r="109" spans="1:6" ht="15" customHeight="1" thickBot="1">
      <c r="A109" s="240" t="s">
        <v>372</v>
      </c>
      <c r="B109" s="241"/>
      <c r="C109" s="242"/>
      <c r="D109" s="106"/>
      <c r="E109" s="106"/>
      <c r="F109" s="106"/>
    </row>
    <row r="110" spans="1:6" ht="14.25" customHeight="1" thickBot="1">
      <c r="A110" s="240" t="s">
        <v>373</v>
      </c>
      <c r="B110" s="241"/>
      <c r="C110" s="242"/>
      <c r="D110" s="106"/>
      <c r="E110" s="106"/>
      <c r="F110" s="106"/>
    </row>
  </sheetData>
  <sheetProtection formatCells="0"/>
  <mergeCells count="7">
    <mergeCell ref="F5:F6"/>
    <mergeCell ref="A2:B2"/>
    <mergeCell ref="C2:E2"/>
    <mergeCell ref="C3:E3"/>
    <mergeCell ref="A5:B6"/>
    <mergeCell ref="C5:C6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2" r:id="rId1"/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jegyzo</cp:lastModifiedBy>
  <cp:lastPrinted>2013-04-30T10:35:55Z</cp:lastPrinted>
  <dcterms:created xsi:type="dcterms:W3CDTF">1999-10-30T10:30:45Z</dcterms:created>
  <dcterms:modified xsi:type="dcterms:W3CDTF">2013-04-30T10:39:17Z</dcterms:modified>
  <cp:category/>
  <cp:version/>
  <cp:contentType/>
  <cp:contentStatus/>
</cp:coreProperties>
</file>