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1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sz.mell." sheetId="11" r:id="rId11"/>
    <sheet name="9. sz. mell. " sheetId="12" r:id="rId12"/>
    <sheet name="10. sz. mell. " sheetId="13" r:id="rId13"/>
    <sheet name="11. sz. mell elszámolási" sheetId="14" r:id="rId14"/>
    <sheet name="11.1. sz. mell város és község" sheetId="15" r:id="rId15"/>
    <sheet name="11.2. sz. mell önkig." sheetId="16" r:id="rId16"/>
    <sheet name="11.3. sz. mell falugondnok" sheetId="17" r:id="rId17"/>
    <sheet name="11.4. sz. mell mozgókönyvtár" sheetId="18" r:id="rId18"/>
    <sheet name="11.5. sz. mell művház." sheetId="19" r:id="rId19"/>
    <sheet name="11.6. sz. mell közfoglalk." sheetId="20" r:id="rId20"/>
    <sheet name="11.7. sz. mell közvilágítás" sheetId="21" r:id="rId21"/>
    <sheet name="11.8. sz. mell temető fenntartá" sheetId="22" r:id="rId22"/>
    <sheet name="11.9. sz. mell eü ellátás" sheetId="23" r:id="rId23"/>
    <sheet name="11.10. sz. mell okt.int.tám" sheetId="24" r:id="rId24"/>
    <sheet name="11.11. sz. mell szennyvízcsato" sheetId="25" r:id="rId25"/>
    <sheet name="11.12. sz. mell civil szervezet" sheetId="26" r:id="rId26"/>
    <sheet name="11.13. sz. mell szociális gondo" sheetId="27" r:id="rId27"/>
    <sheet name="11.14. sz. mell gyermekjóléti " sheetId="28" r:id="rId28"/>
    <sheet name="üres2" sheetId="29" r:id="rId29"/>
    <sheet name="üres3" sheetId="30" r:id="rId30"/>
    <sheet name="üres4" sheetId="31" r:id="rId31"/>
    <sheet name="15.sz.mell" sheetId="32" r:id="rId32"/>
    <sheet name="1. sz tájékoztató t." sheetId="33" r:id="rId33"/>
    <sheet name="2. sz tájékoztató t" sheetId="34" r:id="rId34"/>
    <sheet name="3. sz tájékoztató t." sheetId="35" r:id="rId35"/>
    <sheet name="4.sz tájékoztató t." sheetId="36" r:id="rId36"/>
  </sheets>
  <definedNames>
    <definedName name="_xlnm.Print_Titles" localSheetId="13">'11. sz. mell elszámolási'!$1:$6</definedName>
    <definedName name="_xlnm.Print_Titles" localSheetId="14">'11.1. sz. mell város és község'!$1:$6</definedName>
    <definedName name="_xlnm.Print_Titles" localSheetId="23">'11.10. sz. mell okt.int.tám'!$1:$6</definedName>
    <definedName name="_xlnm.Print_Titles" localSheetId="24">'11.11. sz. mell szennyvízcsato'!$1:$6</definedName>
    <definedName name="_xlnm.Print_Titles" localSheetId="25">'11.12. sz. mell civil szervezet'!$1:$6</definedName>
    <definedName name="_xlnm.Print_Titles" localSheetId="26">'11.13. sz. mell szociális gondo'!$1:$6</definedName>
    <definedName name="_xlnm.Print_Titles" localSheetId="27">'11.14. sz. mell gyermekjóléti '!$1:$6</definedName>
    <definedName name="_xlnm.Print_Titles" localSheetId="15">'11.2. sz. mell önkig.'!$1:$6</definedName>
    <definedName name="_xlnm.Print_Titles" localSheetId="16">'11.3. sz. mell falugondnok'!$1:$6</definedName>
    <definedName name="_xlnm.Print_Titles" localSheetId="17">'11.4. sz. mell mozgókönyvtár'!$1:$6</definedName>
    <definedName name="_xlnm.Print_Titles" localSheetId="18">'11.5. sz. mell művház.'!$1:$6</definedName>
    <definedName name="_xlnm.Print_Titles" localSheetId="19">'11.6. sz. mell közfoglalk.'!$1:$6</definedName>
    <definedName name="_xlnm.Print_Titles" localSheetId="20">'11.7. sz. mell közvilágítás'!$1:$6</definedName>
    <definedName name="_xlnm.Print_Titles" localSheetId="21">'11.8. sz. mell temető fenntartá'!$1:$6</definedName>
    <definedName name="_xlnm.Print_Titles" localSheetId="22">'11.9. sz. mell eü ellátás'!$1:$6</definedName>
    <definedName name="_xlnm.Print_Titles" localSheetId="28">'üres2'!$1:$6</definedName>
    <definedName name="_xlnm.Print_Titles" localSheetId="29">'üres3'!$1:$6</definedName>
    <definedName name="_xlnm.Print_Titles" localSheetId="30">'üres4'!$1:$6</definedName>
    <definedName name="_xlnm.Print_Area" localSheetId="32">'1. sz tájékoztató t.'!$A$1:$E$132</definedName>
    <definedName name="_xlnm.Print_Area" localSheetId="1">'1.sz.mell.'!$A$1:$E$145</definedName>
  </definedNames>
  <calcPr fullCalcOnLoad="1"/>
</workbook>
</file>

<file path=xl/sharedStrings.xml><?xml version="1.0" encoding="utf-8"?>
<sst xmlns="http://schemas.openxmlformats.org/spreadsheetml/2006/main" count="2742" uniqueCount="653">
  <si>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</si>
  <si>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</si>
  <si>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</si>
  <si>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</si>
  <si>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</si>
  <si>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</si>
  <si>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</si>
  <si>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</si>
  <si>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</si>
  <si>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</si>
  <si>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</si>
  <si>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</si>
  <si>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</si>
  <si>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</si>
  <si>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</si>
  <si>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</si>
  <si>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</si>
  <si>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</si>
  <si>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</si>
  <si>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</si>
  <si>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</si>
  <si>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</si>
  <si>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</si>
  <si>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</si>
  <si>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</si>
  <si>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</si>
  <si>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</si>
  <si>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</si>
  <si>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</si>
  <si>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</si>
  <si>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</si>
  <si>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</si>
  <si>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</si>
  <si>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</si>
  <si>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</si>
  <si>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</si>
  <si>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</si>
  <si>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</si>
  <si>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</si>
  <si>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</si>
  <si>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</si>
  <si>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</si>
  <si>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</si>
  <si>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</si>
  <si>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</si>
  <si>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</si>
  <si>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</si>
  <si>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</si>
  <si>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</si>
  <si>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</si>
  <si>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</si>
  <si>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</si>
  <si>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</si>
  <si>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</si>
  <si>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</si>
  <si>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</si>
  <si>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</si>
  <si>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</si>
  <si>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Igazgatási feladatok</t>
  </si>
  <si>
    <t>Átvett pénzeszközök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</si>
  <si>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</si>
  <si>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</si>
  <si>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</si>
  <si>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</si>
  <si>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</si>
  <si>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</si>
  <si>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</si>
  <si>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</si>
  <si>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</si>
  <si>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</si>
  <si>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</si>
  <si>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</si>
  <si>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</si>
  <si>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</si>
  <si>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</si>
  <si>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</si>
  <si>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</si>
  <si>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</si>
  <si>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</si>
  <si>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</si>
  <si>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</si>
  <si>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</si>
  <si>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</si>
  <si>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</si>
  <si>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</si>
  <si>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</si>
  <si>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</si>
  <si>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</si>
  <si>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</si>
  <si>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</si>
  <si>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</si>
  <si>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Tárgyi eszközök, immateriális javak értékesítése</t>
  </si>
  <si>
    <t>Illetékek</t>
  </si>
  <si>
    <t>Előző évi pénzmaradvány igénybevétele</t>
  </si>
  <si>
    <t>Támogatások, kiegészítések</t>
  </si>
  <si>
    <t>6=(2-4-5)</t>
  </si>
  <si>
    <t>Kötelezettség jogcíme</t>
  </si>
  <si>
    <t>Köt. váll.
 éve</t>
  </si>
  <si>
    <t>9=(4+5+6+7+8)</t>
  </si>
  <si>
    <t>Hitelek kamatai</t>
  </si>
  <si>
    <t xml:space="preserve">Fajlagos
mérték </t>
  </si>
  <si>
    <t>Összesen
(2x3)</t>
  </si>
  <si>
    <t xml:space="preserve">
Mutató-
szám
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</si>
  <si>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</si>
  <si>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</si>
  <si>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</si>
  <si>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</si>
  <si>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</si>
  <si>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</si>
  <si>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</si>
  <si>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</si>
  <si>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</si>
  <si>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</si>
  <si>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</si>
  <si>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</si>
  <si>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</si>
  <si>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</si>
  <si>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</si>
  <si>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</si>
  <si>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</si>
  <si>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</si>
  <si>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</si>
  <si>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</si>
  <si>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</si>
  <si>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</si>
  <si>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</si>
  <si>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</si>
  <si>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</si>
  <si>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</si>
  <si>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</si>
  <si>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</si>
  <si>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</si>
  <si>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</si>
  <si>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</si>
  <si>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</si>
  <si>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</si>
  <si>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</si>
  <si>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</si>
  <si>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</si>
  <si>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</si>
  <si>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</si>
  <si>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</si>
  <si>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</si>
  <si>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</si>
  <si>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</si>
  <si>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</si>
  <si>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</si>
  <si>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Támogatások, elvonások</t>
  </si>
  <si>
    <t>Támogatásértékű kiadások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</si>
  <si>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</si>
  <si>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</si>
  <si>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</si>
  <si>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</si>
  <si>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</si>
  <si>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</si>
  <si>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</si>
  <si>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</si>
  <si>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</si>
  <si>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</si>
  <si>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</si>
  <si>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</si>
  <si>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</si>
  <si>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</si>
  <si>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</si>
  <si>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</si>
  <si>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</si>
  <si>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</si>
  <si>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</si>
  <si>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</si>
  <si>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</si>
  <si>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</si>
  <si>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</si>
  <si>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</si>
  <si>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</si>
  <si>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</si>
  <si>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</si>
  <si>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</si>
  <si>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</si>
  <si>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</si>
  <si>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</si>
  <si>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</si>
  <si>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</si>
  <si>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</si>
  <si>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</si>
  <si>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</si>
  <si>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</si>
  <si>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</si>
  <si>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</si>
  <si>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</si>
  <si>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</si>
  <si>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</si>
  <si>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</si>
  <si>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</si>
  <si>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</si>
  <si>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</si>
  <si>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</si>
  <si>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</si>
  <si>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</si>
  <si>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</si>
  <si>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</si>
  <si>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</si>
  <si>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</si>
  <si>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</si>
  <si>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</si>
  <si>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</si>
  <si>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</si>
  <si>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</si>
  <si>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</si>
  <si>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</si>
  <si>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</si>
  <si>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</si>
  <si>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</si>
  <si>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</si>
  <si>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</si>
  <si>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</si>
  <si>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</si>
  <si>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</si>
  <si>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</si>
  <si>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</si>
  <si>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</si>
  <si>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</si>
  <si>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</si>
  <si>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</si>
  <si>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2012.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</si>
  <si>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</si>
  <si>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</si>
  <si>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</si>
  <si>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</si>
  <si>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</si>
  <si>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</si>
  <si>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</si>
  <si>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</si>
  <si>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</si>
  <si>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</si>
  <si>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</si>
  <si>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</si>
  <si>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</si>
  <si>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</si>
  <si>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</si>
  <si>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</si>
  <si>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</si>
  <si>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</si>
  <si>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</si>
  <si>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2013.</t>
  </si>
  <si>
    <t>2012. évi előirányzat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</si>
  <si>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</si>
  <si>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</si>
  <si>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</si>
  <si>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</si>
  <si>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</si>
  <si>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</si>
  <si>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</si>
  <si>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</si>
  <si>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</si>
  <si>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</si>
  <si>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</si>
  <si>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</si>
  <si>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</si>
  <si>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</si>
  <si>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</si>
  <si>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</si>
  <si>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</si>
  <si>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</si>
  <si>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</si>
  <si>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</si>
  <si>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</si>
  <si>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</si>
  <si>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</si>
  <si>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</si>
  <si>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</si>
  <si>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</si>
  <si>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</si>
  <si>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</si>
  <si>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</si>
  <si>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</si>
  <si>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</si>
  <si>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</si>
  <si>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</si>
  <si>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</si>
  <si>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</si>
  <si>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</si>
  <si>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</si>
  <si>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</si>
  <si>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</si>
  <si>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</si>
  <si>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</si>
  <si>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</si>
  <si>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</si>
  <si>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</si>
  <si>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</si>
  <si>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</si>
  <si>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</si>
  <si>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</si>
  <si>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</si>
  <si>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</si>
  <si>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</si>
  <si>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</si>
  <si>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</si>
  <si>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</si>
  <si>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</si>
  <si>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</si>
  <si>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</si>
  <si>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</si>
  <si>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</si>
  <si>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</si>
  <si>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</si>
  <si>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</si>
  <si>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</si>
  <si>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</si>
  <si>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</si>
  <si>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</si>
  <si>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</si>
  <si>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</si>
  <si>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</si>
  <si>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</si>
  <si>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</si>
  <si>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</si>
  <si>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</si>
  <si>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</si>
  <si>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</si>
  <si>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</si>
  <si>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</si>
  <si>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</si>
  <si>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</si>
  <si>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</si>
  <si>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</si>
  <si>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</si>
  <si>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</si>
  <si>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</si>
  <si>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</si>
  <si>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</si>
  <si>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</si>
  <si>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</si>
  <si>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</si>
  <si>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</si>
  <si>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</si>
  <si>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</si>
  <si>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</si>
  <si>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</si>
  <si>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</si>
  <si>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</si>
  <si>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</si>
  <si>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</si>
  <si>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</si>
  <si>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</si>
  <si>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</si>
  <si>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</si>
  <si>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</si>
  <si>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</si>
  <si>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</si>
  <si>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</si>
  <si>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</si>
  <si>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</si>
  <si>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</si>
  <si>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</si>
  <si>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</si>
  <si>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</si>
  <si>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</si>
  <si>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</si>
  <si>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</si>
  <si>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</si>
  <si>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</si>
  <si>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</si>
  <si>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</si>
  <si>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</si>
  <si>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</si>
  <si>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</si>
  <si>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</si>
  <si>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</si>
  <si>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</si>
  <si>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</si>
  <si>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</si>
  <si>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</si>
  <si>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</si>
  <si>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</si>
  <si>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</si>
  <si>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</si>
  <si>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</si>
  <si>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>2012. évi előirányzat BEVÉTELEK</t>
  </si>
  <si>
    <t>2012. évi előirányzat KIADÁSOK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</si>
  <si>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</si>
  <si>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</si>
  <si>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</si>
  <si>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</si>
  <si>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</si>
  <si>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</si>
  <si>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</si>
  <si>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</si>
  <si>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</si>
  <si>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</si>
  <si>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</si>
  <si>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</si>
  <si>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</si>
  <si>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</si>
  <si>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</si>
  <si>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</si>
  <si>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</si>
  <si>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</si>
  <si>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</si>
  <si>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</si>
  <si>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</si>
  <si>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</si>
  <si>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</si>
  <si>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</si>
  <si>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</si>
  <si>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</si>
  <si>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</si>
  <si>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</si>
  <si>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KIADÁSOK ÖSSZESEN (13+25)</t>
  </si>
  <si>
    <t>BEVÉTELEK ÖSSZESEN (13+14+15+25)</t>
  </si>
  <si>
    <t>Bevételi jogcímek</t>
  </si>
  <si>
    <t>Kezességvállalással kapcsolatos megtérülés</t>
  </si>
  <si>
    <t>Kamatbevétel</t>
  </si>
  <si>
    <t>MEGNEVEZÉS</t>
  </si>
  <si>
    <t>Évek</t>
  </si>
  <si>
    <t>2014.</t>
  </si>
  <si>
    <t>Összesen
(7=3+4+5+6)</t>
  </si>
  <si>
    <t>ÖSSZES KÖTELEZETTSÉG</t>
  </si>
  <si>
    <t>2014. 
után</t>
  </si>
  <si>
    <t>Osztalékok, koncessziós díjak, hozam</t>
  </si>
  <si>
    <t>Díjak, pótlékok bírságok</t>
  </si>
  <si>
    <t>Részvények, részesedések értékesítése</t>
  </si>
  <si>
    <t>Vállalatértékesítésből, privatizációból származó bevételek</t>
  </si>
  <si>
    <t>SAJÁT BEVÉTELEK ÖSSZESEN*</t>
  </si>
  <si>
    <t>Tárgyi eszközök, immateriális javak, vagyoni értékű jog értékesítése, 
vagyonhasznosításból származó bevétel</t>
  </si>
  <si>
    <t>Fejlesztési cél leírása</t>
  </si>
  <si>
    <t>ADÓSSÁGOT KELETKEZTETŐ ÜGYLETEK VÁRHATÓ EGYÜTTES ÖSSZEGE</t>
  </si>
  <si>
    <t>A 2012. évi normatív  hozzájárulások  alakulása jogcímenként</t>
  </si>
  <si>
    <t>Felhasználás
2011. XII.31-ig</t>
  </si>
  <si>
    <t xml:space="preserve">
2012. év utáni szükséglet
</t>
  </si>
  <si>
    <t>2012. év utáni szükséglet
(6=2 - 4 - 5)</t>
  </si>
  <si>
    <t>Nem kötelező!</t>
  </si>
  <si>
    <t>2013. után</t>
  </si>
  <si>
    <t>Önkormányzaton kívüli EU-s projektekhez történő hozzájárulás 2012. évi előirányzat</t>
  </si>
  <si>
    <t>13. melléklet a ……/2012. (….) önkormányzati rendelethez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</si>
  <si>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</si>
  <si>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</si>
  <si>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</si>
  <si>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</si>
  <si>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</si>
  <si>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</si>
  <si>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</si>
  <si>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</si>
  <si>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</si>
  <si>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</si>
  <si>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</si>
  <si>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</si>
  <si>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</si>
  <si>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</si>
  <si>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</si>
  <si>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</si>
  <si>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</si>
  <si>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</si>
  <si>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</si>
  <si>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</si>
  <si>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</si>
  <si>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</si>
  <si>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</si>
  <si>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</si>
  <si>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</si>
  <si>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</si>
  <si>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</si>
  <si>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</si>
  <si>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</si>
  <si>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</si>
  <si>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</si>
  <si>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</si>
  <si>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</si>
  <si>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</si>
  <si>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Művelődés, sport</t>
  </si>
  <si>
    <t>14. melléklet a ……/2012. (….) önkormányzati rendelethez</t>
  </si>
  <si>
    <t>----------------------------</t>
  </si>
  <si>
    <t>Költségvetési szerv I.</t>
  </si>
  <si>
    <t>Költségvetési szerv II.</t>
  </si>
  <si>
    <t>Előirányzat-felhasználási terv
2012. évre</t>
  </si>
  <si>
    <t>Támogatások, hozzájárulások bevételei</t>
  </si>
  <si>
    <t>Felhalmozási célú bevételek</t>
  </si>
  <si>
    <t>Kölcsönök</t>
  </si>
  <si>
    <t>Előző évi pénzmaradvány, vállalkozási eredmény</t>
  </si>
  <si>
    <t>Finanszírozási célú bevételek</t>
  </si>
  <si>
    <t>Felhalmozási költségvetés kiadásai</t>
  </si>
  <si>
    <t>Finanszírozási célú kiadások</t>
  </si>
  <si>
    <t>Lakosságnak juttatott tám., szociális, rászorultság jellegű tám.</t>
  </si>
  <si>
    <t>2010. évi tény</t>
  </si>
  <si>
    <t>2011. évi 
várható</t>
  </si>
  <si>
    <t>2012. előtti kifizetés</t>
  </si>
  <si>
    <t>Működési célú pénzügyi műveletek kiadásai
(hiteltörlesztés, értékpapír vásárlás, stb.)</t>
  </si>
  <si>
    <t>Felhalmozási célú pénzügyi műveletek kiadásai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</si>
  <si>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</si>
  <si>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</si>
  <si>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</si>
  <si>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Egyéb felhalmozási célú támogatásértékű bevétel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</si>
  <si>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</si>
  <si>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</si>
  <si>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</si>
  <si>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</si>
  <si>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</si>
  <si>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</si>
  <si>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</si>
  <si>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</si>
  <si>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</si>
  <si>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</si>
  <si>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</si>
  <si>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</si>
  <si>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</si>
  <si>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</si>
  <si>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</si>
  <si>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</si>
  <si>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</si>
  <si>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......................, 2012. .......................... hó ..... nap</t>
  </si>
  <si>
    <t>Fejlesztés várható kiadása</t>
  </si>
  <si>
    <t>12. melléklet a ……/2012. (….) önkormányzati rendelethez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</si>
  <si>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</si>
  <si>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</si>
  <si>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</si>
  <si>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</si>
  <si>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</si>
  <si>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</si>
  <si>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</si>
  <si>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</si>
  <si>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</si>
  <si>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</si>
  <si>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</si>
  <si>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</si>
  <si>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</si>
  <si>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</si>
  <si>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Körjegyzőségi Hivatal</t>
  </si>
  <si>
    <t>*Az adósságot keletkeztető ügyletekhez történő hozzájárulás részletes szabályairól szóló 353/2011. (XII.31.) Korm. Rendelet 2.§ (1) bekezdése alapján.</t>
  </si>
  <si>
    <t>11. melléklet a ……/2012. (….) önkormányzati rendelethez</t>
  </si>
  <si>
    <t>VIII. Pénzmaradvány, vállalkozási tevékenység maradványa (12.1.+12.2.)</t>
  </si>
  <si>
    <t>IX. Finanszírozási célú pénzügyi műveletek bevételei (12.1+12.2.)</t>
  </si>
  <si>
    <t>Rövid lejáratú hitel (működési)</t>
  </si>
  <si>
    <t>Települési önkormányzatok üzemeltetési, igazgatási, sport- és kulturális feladatai</t>
  </si>
  <si>
    <t>Okmányirodák működése és gyámügyi igazgatási feladatok</t>
  </si>
  <si>
    <t>Körjegyzőség működése</t>
  </si>
  <si>
    <t>Fővárosi önkormányzat igazgatási, sport- és kulturális feladatai</t>
  </si>
  <si>
    <t>Lakott külterülettel kapcsolatos feladatok</t>
  </si>
  <si>
    <t>Lakossági települési folyékony hulladék ártalmatlanítása</t>
  </si>
  <si>
    <t>Építésügyi igazgatási feladatok</t>
  </si>
  <si>
    <t>Üdülőhelyi feladatok</t>
  </si>
  <si>
    <t>Területi gyermekvédelmi szakszolgálat működtetése</t>
  </si>
  <si>
    <t>Pénzbeli szociális juttatások</t>
  </si>
  <si>
    <t>Szociális és gyermekjóléti alapszolgáltatás feladatai</t>
  </si>
  <si>
    <t>Szociális és gyermekvédelmi bentlakásos és átmeneti intézményi ellátások</t>
  </si>
  <si>
    <t>Hajléktalanok átmeneti intézményei</t>
  </si>
  <si>
    <t>Gyermekek napközbeni ellátása</t>
  </si>
  <si>
    <t>Közoktatási alaphozzájárulások</t>
  </si>
  <si>
    <t>Közoktatási kiegészítő hozzájárulások</t>
  </si>
  <si>
    <t>Összesen (1 ...  16. sor) :</t>
  </si>
  <si>
    <t>Pedagógiai szakszolgálat</t>
  </si>
  <si>
    <t>Pedagógus továbbképzés támogatása</t>
  </si>
  <si>
    <t>Támogatás egyes pedagóguspótlékok kiegészítéséhez</t>
  </si>
  <si>
    <t>Szociális juttatások, egyéb szolgáltatások</t>
  </si>
  <si>
    <t>Szakmai, tanügyigazgatási informatikai feladatok támogatása</t>
  </si>
  <si>
    <t>Szociális továbbképzés és szakvizsga támogatása</t>
  </si>
  <si>
    <t>Ingyenes és kedvezményes intézményi étkeztetés</t>
  </si>
  <si>
    <t>A többcélú kistérségi társulások támogatása</t>
  </si>
  <si>
    <t>Összesen (18 ... 25. sor) :</t>
  </si>
  <si>
    <t xml:space="preserve">Személyi jövedelemadó </t>
  </si>
  <si>
    <t>Helyi önkormányzatok és a többcélú kistérségi társulások egyes költségvetési kapcsolatokból számított bevételei összesen (17 + 26 + 27. sor) :</t>
  </si>
  <si>
    <t>RÉSZLETEZVE</t>
  </si>
  <si>
    <t>lakosságszám szerint</t>
  </si>
  <si>
    <t>de településenként legalább 3 600 000 Ft (kiegészítés) (települési önkormányzat)</t>
  </si>
  <si>
    <t>Falugondnoki szolgáltatás</t>
  </si>
  <si>
    <t>működési hó</t>
  </si>
  <si>
    <t>A helyi személyi jövedelemadó</t>
  </si>
  <si>
    <t>a települési önkormányzatot megillető, a településre kimutatott személyi jövedelemadó 8 %-a</t>
  </si>
  <si>
    <t>A 2011. évi becsült iparűzési adóalap</t>
  </si>
  <si>
    <t>iparűzési adóerőképesség / a települési önkormányzatok jövedelemdifferenciálódásának mérséklése</t>
  </si>
  <si>
    <t>Személyi jövedelemadó összesen:</t>
  </si>
  <si>
    <t>Közös intézmények fenntartása</t>
  </si>
  <si>
    <t>Központi orvosi ügyelet támogatása</t>
  </si>
  <si>
    <t>Vp. megyei Katasztrófavédelem támogatása</t>
  </si>
  <si>
    <t>Megyei könyvtár támogatása</t>
  </si>
  <si>
    <t>Kistérségi támogatás</t>
  </si>
  <si>
    <t>Egyéb támogatás (családsegítő, értékmentő kiadvány)</t>
  </si>
  <si>
    <t>Nemzetiségi nap támogatás</t>
  </si>
  <si>
    <t>Egyéb támogatás, egyház</t>
  </si>
  <si>
    <t>Alapítvány támogatások</t>
  </si>
  <si>
    <t>Cordial Bt-nek támogatás</t>
  </si>
  <si>
    <t>Város- és községgazdálkodás</t>
  </si>
  <si>
    <t>Falugondnoki szolgálat</t>
  </si>
  <si>
    <t>Mozgókönyvtári szolgáltatás</t>
  </si>
  <si>
    <t>Temető fenntartás</t>
  </si>
  <si>
    <t>Közvilágítás</t>
  </si>
  <si>
    <t>Közfoglalkoztatás</t>
  </si>
  <si>
    <t>autó vásárlási hitel (falugondnoki autó)</t>
  </si>
  <si>
    <t>Pe. Átadás T.vázsony csatornázásáért alapítványnak műk.célú</t>
  </si>
  <si>
    <t>Viziközmű társulat  hitel kamatai</t>
  </si>
  <si>
    <t>Egészségügyi ellátás</t>
  </si>
  <si>
    <t>Háziorvosi alapellátás</t>
  </si>
  <si>
    <t>Fogorvosi alapellátás</t>
  </si>
  <si>
    <t>Oktatási intézmények támogatása</t>
  </si>
  <si>
    <t>Óvoda</t>
  </si>
  <si>
    <t>Civil szervezetek támogatás</t>
  </si>
  <si>
    <t>Szennyvízcsatorna</t>
  </si>
  <si>
    <t>06</t>
  </si>
  <si>
    <t>07</t>
  </si>
  <si>
    <t>08</t>
  </si>
  <si>
    <t>09</t>
  </si>
  <si>
    <t>Ált. Iskola</t>
  </si>
  <si>
    <t>10</t>
  </si>
  <si>
    <t>11</t>
  </si>
  <si>
    <t>12</t>
  </si>
  <si>
    <t>Eseti segély</t>
  </si>
  <si>
    <t>Ápolási díj</t>
  </si>
  <si>
    <t>Közgyógyellátás</t>
  </si>
  <si>
    <t>Temetési segély</t>
  </si>
  <si>
    <t>Lakásfenntartási támogatás</t>
  </si>
  <si>
    <t>Rendszeres gyermekvédelmi kedvezményben részesülők pénzbeli ellátása</t>
  </si>
  <si>
    <t>Óvodások szállítása</t>
  </si>
  <si>
    <t>Szociális kölcsön</t>
  </si>
  <si>
    <t>Bursa, Arany János ösztöníj</t>
  </si>
  <si>
    <t>Beiskolázási segély</t>
  </si>
  <si>
    <t>Füzetcsomag tankönyv</t>
  </si>
  <si>
    <t>mozgáskorlátozottak közl tám</t>
  </si>
  <si>
    <t xml:space="preserve">Foglalkoztatást helyettesítő támogatás </t>
  </si>
  <si>
    <t>Társadalom és szocpol. Juttatások</t>
  </si>
  <si>
    <t xml:space="preserve">lakossági szemétszállítás </t>
  </si>
  <si>
    <t>Közhatalmi bevételek és sajátos műk.bev</t>
  </si>
  <si>
    <t>nyári gyermek étkeztetés</t>
  </si>
  <si>
    <t>13</t>
  </si>
  <si>
    <t>Szociális gondoskodás</t>
  </si>
  <si>
    <t>III. Tartalék</t>
  </si>
  <si>
    <t>14</t>
  </si>
  <si>
    <t>Gyermekjóléti szolgálat</t>
  </si>
  <si>
    <t>Pula Község Önkormányzat adósságot keletkeztető ügyletekből és kezességvállalásokból fennálló kötelezettségei</t>
  </si>
  <si>
    <t>Pula Község Önkormányzat saját bevételeinek részletezése az adósságot keletkeztető ügyletből származó tárgyévi fizetési kötelezettség megállapításához</t>
  </si>
  <si>
    <t>11.1. melléklet a 1/2012. (II.29.) önkormányzati rendelethez</t>
  </si>
  <si>
    <t>11.2. melléklet a 1/2012. (II.29.) önkormányzati rendelethez</t>
  </si>
  <si>
    <t>11.3. melléklet a 1/2012. (II.29.) önkormányzati rendelethez</t>
  </si>
  <si>
    <t>11.4. melléklet a 1/2012. (II.29.) önkormányzati rendelethez</t>
  </si>
  <si>
    <t>11.5. melléklet a 1/2012. (II.29.) önkormányzati rendelethez</t>
  </si>
  <si>
    <t>11.6. melléklet a 1/2012. (II.29.) önkormányzati rendelethez</t>
  </si>
  <si>
    <t>11.7. melléklet a 1/2012. (II.29.) önkormányzati rendelethez</t>
  </si>
  <si>
    <t>11.8. melléklet a 1/2012. (II.29.) önkormányzati rendelethez</t>
  </si>
  <si>
    <t>11.9. melléklet a 1/2012. (II.29.) önkormányzati rendelethez</t>
  </si>
  <si>
    <t>11.10. melléklet a 1/2012. (II.29.) önkormányzati rendelethez</t>
  </si>
  <si>
    <t>11.12. melléklet a 1/2012. (II.29.) önkormányzati rendelethez</t>
  </si>
  <si>
    <t>11.13. melléklet a 1/2012. (II.29.) önkormányzati rendelethez</t>
  </si>
  <si>
    <t>11.14. melléklet a 1/2012. (II.29.) önkormányzati rendelethez</t>
  </si>
  <si>
    <t>Pula Önkormányzat 2012. évi adósságot keletkeztető fejlesztési céljai</t>
  </si>
  <si>
    <t>2012. évi I. módosítás</t>
  </si>
  <si>
    <t>2012. évi I.módosítás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</si>
  <si>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</si>
  <si>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módosítás</t>
  </si>
  <si>
    <t>Elszámolási (technikai) szakfeladat</t>
  </si>
  <si>
    <t>2012. évi előirányzat módosítás</t>
  </si>
  <si>
    <t>Támogatás összge módosított
(E Ft)</t>
  </si>
  <si>
    <t>Előirányzat módosítás</t>
  </si>
  <si>
    <t xml:space="preserve">2.1. melléklet a z 1/2012.(II.29.)    önkormányzati rendelethez     </t>
  </si>
  <si>
    <t xml:space="preserve">2.2. melléklet az 1/2012.(II.29.)  önkormányzati rendelethez     </t>
  </si>
  <si>
    <t>Német Nemzetiségi Önk.-nak átadás 8/2012.(IX.05.) ör. Mód.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</si>
</sst>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darkHorizontal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164" fontId="6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Alignment="1" applyProtection="1">
      <alignment horizontal="left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0" fontId="17" fillId="0" borderId="16" xfId="59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15" fillId="0" borderId="25" xfId="59" applyFont="1" applyFill="1" applyBorder="1" applyAlignment="1" applyProtection="1">
      <alignment horizontal="left" vertical="center" wrapText="1" indent="1"/>
      <protection/>
    </xf>
    <xf numFmtId="0" fontId="15" fillId="0" borderId="26" xfId="59" applyFont="1" applyFill="1" applyBorder="1" applyAlignment="1" applyProtection="1">
      <alignment horizontal="left" vertical="center" wrapText="1" indent="1"/>
      <protection/>
    </xf>
    <xf numFmtId="0" fontId="15" fillId="0" borderId="27" xfId="59" applyFont="1" applyFill="1" applyBorder="1" applyAlignment="1" applyProtection="1">
      <alignment horizontal="left" vertical="center" wrapText="1" indent="1"/>
      <protection/>
    </xf>
    <xf numFmtId="0" fontId="19" fillId="0" borderId="25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2"/>
      <protection/>
    </xf>
    <xf numFmtId="0" fontId="17" fillId="0" borderId="16" xfId="59" applyFont="1" applyFill="1" applyBorder="1" applyAlignment="1" applyProtection="1">
      <alignment horizontal="left" vertical="center" wrapText="1" indent="2"/>
      <protection/>
    </xf>
    <xf numFmtId="0" fontId="18" fillId="0" borderId="13" xfId="59" applyFont="1" applyFill="1" applyBorder="1" applyAlignment="1" applyProtection="1">
      <alignment horizontal="left" vertical="center" wrapText="1" inden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9" applyFont="1" applyFill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7" fillId="0" borderId="25" xfId="59" applyFont="1" applyFill="1" applyBorder="1" applyAlignment="1" applyProtection="1">
      <alignment horizontal="left" vertical="center" wrapText="1" indent="1"/>
      <protection/>
    </xf>
    <xf numFmtId="0" fontId="7" fillId="0" borderId="25" xfId="59" applyFont="1" applyFill="1" applyBorder="1" applyAlignment="1" applyProtection="1">
      <alignment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5" fillId="0" borderId="33" xfId="59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" fillId="0" borderId="25" xfId="60" applyFont="1" applyFill="1" applyBorder="1" applyAlignment="1" applyProtection="1">
      <alignment horizontal="left" vertical="center" indent="1"/>
      <protection/>
    </xf>
    <xf numFmtId="164" fontId="7" fillId="0" borderId="24" xfId="0" applyNumberFormat="1" applyFont="1" applyFill="1" applyBorder="1" applyAlignment="1">
      <alignment horizontal="left" vertical="center" wrapText="1" indent="1"/>
    </xf>
    <xf numFmtId="164" fontId="15" fillId="0" borderId="19" xfId="0" applyNumberFormat="1" applyFont="1" applyFill="1" applyBorder="1" applyAlignment="1">
      <alignment horizontal="left" vertical="center" wrapText="1" indent="1"/>
    </xf>
    <xf numFmtId="164" fontId="6" fillId="0" borderId="0" xfId="59" applyNumberFormat="1" applyFont="1" applyFill="1" applyBorder="1" applyAlignment="1" applyProtection="1">
      <alignment horizontal="centerContinuous" vertical="center"/>
      <protection/>
    </xf>
    <xf numFmtId="0" fontId="2" fillId="0" borderId="0" xfId="59" applyFill="1">
      <alignment/>
      <protection/>
    </xf>
    <xf numFmtId="0" fontId="7" fillId="0" borderId="33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>
      <alignment/>
      <protection/>
    </xf>
    <xf numFmtId="0" fontId="20" fillId="0" borderId="0" xfId="59" applyFont="1" applyFill="1">
      <alignment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24" xfId="0" applyNumberFormat="1" applyFont="1" applyFill="1" applyBorder="1" applyAlignment="1">
      <alignment horizontal="centerContinuous" vertical="center" wrapText="1"/>
    </xf>
    <xf numFmtId="164" fontId="7" fillId="0" borderId="25" xfId="0" applyNumberFormat="1" applyFont="1" applyFill="1" applyBorder="1" applyAlignment="1">
      <alignment horizontal="centerContinuous" vertical="center" wrapText="1"/>
    </xf>
    <xf numFmtId="164" fontId="7" fillId="0" borderId="33" xfId="0" applyNumberFormat="1" applyFont="1" applyFill="1" applyBorder="1" applyAlignment="1">
      <alignment horizontal="centerContinuous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3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5" fontId="0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0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8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1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1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49" fontId="17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6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43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4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4" fontId="17" fillId="0" borderId="10" xfId="60" applyNumberFormat="1" applyFont="1" applyFill="1" applyBorder="1" applyAlignment="1" applyProtection="1">
      <alignment vertical="center"/>
      <protection locked="0"/>
    </xf>
    <xf numFmtId="164" fontId="17" fillId="0" borderId="30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164" fontId="17" fillId="0" borderId="11" xfId="60" applyNumberFormat="1" applyFont="1" applyFill="1" applyBorder="1" applyAlignment="1" applyProtection="1">
      <alignment vertical="center"/>
      <protection locked="0"/>
    </xf>
    <xf numFmtId="164" fontId="17" fillId="0" borderId="28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7" fillId="0" borderId="13" xfId="60" applyNumberFormat="1" applyFont="1" applyFill="1" applyBorder="1" applyAlignment="1" applyProtection="1">
      <alignment vertical="center"/>
      <protection locked="0"/>
    </xf>
    <xf numFmtId="164" fontId="17" fillId="0" borderId="32" xfId="60" applyNumberFormat="1" applyFont="1" applyFill="1" applyBorder="1" applyAlignment="1" applyProtection="1">
      <alignment vertical="center"/>
      <protection/>
    </xf>
    <xf numFmtId="164" fontId="15" fillId="0" borderId="25" xfId="60" applyNumberFormat="1" applyFont="1" applyFill="1" applyBorder="1" applyAlignment="1" applyProtection="1">
      <alignment vertical="center"/>
      <protection/>
    </xf>
    <xf numFmtId="164" fontId="15" fillId="0" borderId="33" xfId="60" applyNumberFormat="1" applyFont="1" applyFill="1" applyBorder="1" applyAlignment="1" applyProtection="1">
      <alignment vertical="center"/>
      <protection/>
    </xf>
    <xf numFmtId="0" fontId="17" fillId="0" borderId="20" xfId="60" applyFont="1" applyFill="1" applyBorder="1" applyAlignment="1" applyProtection="1">
      <alignment horizontal="left" vertical="center" indent="1"/>
      <protection/>
    </xf>
    <xf numFmtId="0" fontId="15" fillId="0" borderId="24" xfId="60" applyFont="1" applyFill="1" applyBorder="1" applyAlignment="1" applyProtection="1">
      <alignment horizontal="left" vertical="center" indent="1"/>
      <protection/>
    </xf>
    <xf numFmtId="164" fontId="15" fillId="0" borderId="25" xfId="60" applyNumberFormat="1" applyFont="1" applyFill="1" applyBorder="1" applyProtection="1">
      <alignment/>
      <protection/>
    </xf>
    <xf numFmtId="164" fontId="15" fillId="0" borderId="33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164" fontId="0" fillId="33" borderId="4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49" fontId="15" fillId="0" borderId="24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25" xfId="59" applyFont="1" applyFill="1" applyBorder="1" applyAlignment="1" applyProtection="1">
      <alignment horizontal="left" vertical="center" wrapText="1" indent="1"/>
      <protection/>
    </xf>
    <xf numFmtId="0" fontId="15" fillId="0" borderId="25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2"/>
      <protection/>
    </xf>
    <xf numFmtId="164" fontId="0" fillId="0" borderId="46" xfId="0" applyNumberFormat="1" applyFill="1" applyBorder="1" applyAlignment="1">
      <alignment horizontal="left" vertical="center" wrapText="1" indent="1"/>
    </xf>
    <xf numFmtId="164" fontId="0" fillId="0" borderId="37" xfId="0" applyNumberFormat="1" applyFill="1" applyBorder="1" applyAlignment="1">
      <alignment horizontal="left" vertical="center" wrapText="1" indent="1"/>
    </xf>
    <xf numFmtId="164" fontId="0" fillId="0" borderId="38" xfId="0" applyNumberFormat="1" applyFill="1" applyBorder="1" applyAlignment="1">
      <alignment horizontal="left" vertical="center" wrapText="1" indent="1"/>
    </xf>
    <xf numFmtId="164" fontId="3" fillId="0" borderId="36" xfId="0" applyNumberFormat="1" applyFont="1" applyFill="1" applyBorder="1" applyAlignment="1">
      <alignment horizontal="left" vertical="center" wrapText="1" indent="1"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1" xfId="59" applyFont="1" applyFill="1" applyBorder="1" applyAlignment="1" applyProtection="1">
      <alignment horizontal="left" vertical="center" wrapText="1" indent="2"/>
      <protection/>
    </xf>
    <xf numFmtId="0" fontId="6" fillId="0" borderId="0" xfId="59" applyFont="1" applyFill="1">
      <alignment/>
      <protection/>
    </xf>
    <xf numFmtId="164" fontId="0" fillId="0" borderId="47" xfId="0" applyNumberFormat="1" applyFill="1" applyBorder="1" applyAlignment="1">
      <alignment horizontal="left" vertical="center" wrapText="1" indent="1"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164" fontId="15" fillId="0" borderId="24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5" fillId="0" borderId="33" xfId="0" applyNumberFormat="1" applyFont="1" applyFill="1" applyBorder="1" applyAlignment="1">
      <alignment horizontal="center" vertical="center" wrapText="1"/>
    </xf>
    <xf numFmtId="0" fontId="24" fillId="0" borderId="0" xfId="59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3" fontId="17" fillId="0" borderId="42" xfId="59" applyNumberFormat="1" applyFont="1" applyFill="1" applyBorder="1" applyAlignment="1" applyProtection="1">
      <alignment horizontal="right" vertical="center" wrapText="1"/>
      <protection/>
    </xf>
    <xf numFmtId="3" fontId="15" fillId="0" borderId="33" xfId="59" applyNumberFormat="1" applyFont="1" applyFill="1" applyBorder="1" applyAlignment="1" applyProtection="1">
      <alignment horizontal="right"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horizontal="right"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164" fontId="15" fillId="0" borderId="44" xfId="59" applyNumberFormat="1" applyFont="1" applyFill="1" applyBorder="1" applyAlignment="1" applyProtection="1">
      <alignment horizontal="right" vertical="center" wrapText="1"/>
      <protection/>
    </xf>
    <xf numFmtId="164" fontId="3" fillId="0" borderId="40" xfId="0" applyNumberFormat="1" applyFont="1" applyFill="1" applyBorder="1" applyAlignment="1">
      <alignment horizontal="left" vertical="center" wrapText="1" inden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7" xfId="0" applyNumberFormat="1" applyFont="1" applyFill="1" applyBorder="1" applyAlignment="1">
      <alignment horizontal="left" vertical="center" wrapText="1" indent="1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0" xfId="0" applyNumberFormat="1" applyFont="1" applyFill="1" applyBorder="1" applyAlignment="1">
      <alignment horizontal="left" vertical="center" wrapText="1" indent="1"/>
    </xf>
    <xf numFmtId="164" fontId="0" fillId="0" borderId="37" xfId="0" applyNumberFormat="1" applyFont="1" applyFill="1" applyBorder="1" applyAlignment="1">
      <alignment horizontal="left" vertical="center" wrapText="1" inden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3" fillId="0" borderId="46" xfId="0" applyNumberFormat="1" applyFont="1" applyFill="1" applyBorder="1" applyAlignment="1">
      <alignment horizontal="left" vertical="center" wrapText="1" indent="1"/>
    </xf>
    <xf numFmtId="0" fontId="15" fillId="0" borderId="25" xfId="59" applyFont="1" applyFill="1" applyBorder="1" applyAlignment="1" applyProtection="1">
      <alignment horizontal="left" vertical="center" wrapTex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7" fillId="34" borderId="4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7" fillId="34" borderId="4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9" xfId="0" applyFont="1" applyFill="1" applyBorder="1" applyAlignment="1" applyProtection="1">
      <alignment horizontal="right"/>
      <protection/>
    </xf>
    <xf numFmtId="164" fontId="16" fillId="0" borderId="49" xfId="59" applyNumberFormat="1" applyFont="1" applyFill="1" applyBorder="1" applyAlignment="1" applyProtection="1">
      <alignment horizontal="left" vertical="center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6" xfId="59" applyFont="1" applyFill="1" applyBorder="1" applyAlignment="1" applyProtection="1">
      <alignment horizontal="left" vertical="center" wrapText="1" indent="6"/>
      <protection/>
    </xf>
    <xf numFmtId="0" fontId="17" fillId="0" borderId="41" xfId="59" applyFont="1" applyFill="1" applyBorder="1" applyAlignment="1" applyProtection="1">
      <alignment horizontal="left" vertical="center" wrapText="1" indent="6"/>
      <protection/>
    </xf>
    <xf numFmtId="0" fontId="17" fillId="0" borderId="11" xfId="59" applyFont="1" applyFill="1" applyBorder="1" applyAlignment="1" applyProtection="1">
      <alignment horizontal="left" indent="5"/>
      <protection/>
    </xf>
    <xf numFmtId="3" fontId="17" fillId="0" borderId="30" xfId="59" applyNumberFormat="1" applyFont="1" applyFill="1" applyBorder="1" applyAlignment="1" applyProtection="1">
      <alignment horizontal="right" vertical="center" wrapText="1"/>
      <protection/>
    </xf>
    <xf numFmtId="3" fontId="17" fillId="0" borderId="31" xfId="59" applyNumberFormat="1" applyFont="1" applyFill="1" applyBorder="1" applyAlignment="1" applyProtection="1">
      <alignment horizontal="right" vertical="center" wrapText="1"/>
      <protection/>
    </xf>
    <xf numFmtId="3" fontId="17" fillId="0" borderId="29" xfId="59" applyNumberFormat="1" applyFont="1" applyFill="1" applyBorder="1" applyAlignment="1" applyProtection="1">
      <alignment horizontal="right" vertical="center" wrapText="1"/>
      <protection/>
    </xf>
    <xf numFmtId="0" fontId="17" fillId="0" borderId="41" xfId="59" applyFont="1" applyFill="1" applyBorder="1" applyAlignment="1" applyProtection="1">
      <alignment horizontal="left" indent="5"/>
      <protection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3" fontId="17" fillId="0" borderId="28" xfId="59" applyNumberFormat="1" applyFont="1" applyFill="1" applyBorder="1" applyAlignment="1" applyProtection="1">
      <alignment horizontal="right" vertical="center" wrapText="1"/>
      <protection/>
    </xf>
    <xf numFmtId="164" fontId="15" fillId="0" borderId="24" xfId="0" applyNumberFormat="1" applyFont="1" applyFill="1" applyBorder="1" applyAlignment="1">
      <alignment horizontal="left" vertical="center" wrapText="1" indent="1"/>
    </xf>
    <xf numFmtId="164" fontId="15" fillId="0" borderId="25" xfId="0" applyNumberFormat="1" applyFont="1" applyFill="1" applyBorder="1" applyAlignment="1" applyProtection="1">
      <alignment horizontal="right" vertical="center" wrapText="1"/>
      <protection/>
    </xf>
    <xf numFmtId="164" fontId="15" fillId="0" borderId="33" xfId="0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59" applyFont="1" applyFill="1" applyBorder="1">
      <alignment/>
      <protection/>
    </xf>
    <xf numFmtId="49" fontId="17" fillId="0" borderId="11" xfId="59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24" xfId="59" applyFont="1" applyFill="1" applyBorder="1" applyAlignment="1">
      <alignment horizontal="center" vertical="center"/>
      <protection/>
    </xf>
    <xf numFmtId="0" fontId="0" fillId="0" borderId="25" xfId="59" applyFont="1" applyFill="1" applyBorder="1" applyAlignment="1">
      <alignment horizontal="center" vertical="center"/>
      <protection/>
    </xf>
    <xf numFmtId="0" fontId="0" fillId="0" borderId="33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3" fillId="0" borderId="25" xfId="59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28" xfId="40" applyNumberFormat="1" applyFont="1" applyFill="1" applyBorder="1" applyAlignment="1">
      <alignment/>
    </xf>
    <xf numFmtId="166" fontId="0" fillId="0" borderId="25" xfId="59" applyNumberFormat="1" applyFont="1" applyFill="1" applyBorder="1">
      <alignment/>
      <protection/>
    </xf>
    <xf numFmtId="166" fontId="0" fillId="0" borderId="33" xfId="59" applyNumberFormat="1" applyFont="1" applyFill="1" applyBorder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8" fillId="0" borderId="11" xfId="59" applyFont="1" applyFill="1" applyBorder="1" applyAlignment="1" applyProtection="1">
      <alignment horizontal="left" vertical="center" wrapText="1" indent="1"/>
      <protection/>
    </xf>
    <xf numFmtId="49" fontId="17" fillId="0" borderId="13" xfId="59" applyNumberFormat="1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 locked="0"/>
    </xf>
    <xf numFmtId="49" fontId="17" fillId="0" borderId="14" xfId="59" applyNumberFormat="1" applyFont="1" applyFill="1" applyBorder="1" applyAlignment="1" applyProtection="1">
      <alignment horizontal="left" vertical="center" wrapText="1" indent="1"/>
      <protection/>
    </xf>
    <xf numFmtId="0" fontId="18" fillId="0" borderId="14" xfId="59" applyFont="1" applyFill="1" applyBorder="1" applyAlignment="1" applyProtection="1">
      <alignment horizontal="left" vertical="center" wrapText="1" indent="1"/>
      <protection/>
    </xf>
    <xf numFmtId="49" fontId="17" fillId="0" borderId="41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42" xfId="0" applyNumberFormat="1" applyFont="1" applyFill="1" applyBorder="1" applyAlignment="1" applyProtection="1">
      <alignment vertical="center" wrapText="1"/>
      <protection locked="0"/>
    </xf>
    <xf numFmtId="49" fontId="15" fillId="0" borderId="25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0" fontId="17" fillId="0" borderId="16" xfId="59" applyFont="1" applyFill="1" applyBorder="1" applyAlignment="1" applyProtection="1">
      <alignment horizontal="left" indent="6"/>
      <protection/>
    </xf>
    <xf numFmtId="0" fontId="7" fillId="0" borderId="44" xfId="59" applyFont="1" applyFill="1" applyBorder="1" applyAlignment="1" applyProtection="1">
      <alignment horizontal="center" vertical="center" wrapText="1"/>
      <protection/>
    </xf>
    <xf numFmtId="0" fontId="15" fillId="0" borderId="44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 applyBorder="1" applyAlignment="1" applyProtection="1">
      <alignment horizontal="left" indent="1"/>
      <protection/>
    </xf>
    <xf numFmtId="0" fontId="7" fillId="0" borderId="50" xfId="59" applyFont="1" applyFill="1" applyBorder="1" applyAlignment="1" applyProtection="1">
      <alignment horizontal="center" vertical="center" wrapText="1"/>
      <protection/>
    </xf>
    <xf numFmtId="0" fontId="15" fillId="0" borderId="50" xfId="59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7" fillId="0" borderId="25" xfId="59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59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59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14" xfId="59" applyFont="1" applyFill="1" applyBorder="1" applyAlignment="1" applyProtection="1">
      <alignment horizontal="center" vertical="center" wrapText="1"/>
      <protection/>
    </xf>
    <xf numFmtId="0" fontId="15" fillId="0" borderId="29" xfId="59" applyFont="1" applyFill="1" applyBorder="1" applyAlignment="1" applyProtection="1">
      <alignment horizontal="center" vertical="center" wrapText="1"/>
      <protection/>
    </xf>
    <xf numFmtId="0" fontId="17" fillId="0" borderId="24" xfId="59" applyFont="1" applyFill="1" applyBorder="1" applyAlignment="1" applyProtection="1">
      <alignment horizontal="center" vertical="center"/>
      <protection/>
    </xf>
    <xf numFmtId="0" fontId="17" fillId="0" borderId="25" xfId="59" applyFont="1" applyFill="1" applyBorder="1" applyAlignment="1" applyProtection="1">
      <alignment horizontal="center" vertical="center"/>
      <protection/>
    </xf>
    <xf numFmtId="0" fontId="17" fillId="0" borderId="33" xfId="59" applyFont="1" applyFill="1" applyBorder="1" applyAlignment="1" applyProtection="1">
      <alignment horizontal="center" vertical="center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14" xfId="59" applyFont="1" applyFill="1" applyBorder="1" applyProtection="1">
      <alignment/>
      <protection/>
    </xf>
    <xf numFmtId="0" fontId="17" fillId="0" borderId="18" xfId="59" applyFont="1" applyFill="1" applyBorder="1" applyAlignment="1" applyProtection="1">
      <alignment horizontal="center" vertical="center"/>
      <protection/>
    </xf>
    <xf numFmtId="0" fontId="17" fillId="0" borderId="11" xfId="59" applyFont="1" applyFill="1" applyBorder="1" applyProtection="1">
      <alignment/>
      <protection/>
    </xf>
    <xf numFmtId="0" fontId="17" fillId="0" borderId="11" xfId="59" applyFont="1" applyFill="1" applyBorder="1" applyAlignment="1" applyProtection="1">
      <alignment wrapText="1"/>
      <protection/>
    </xf>
    <xf numFmtId="0" fontId="17" fillId="0" borderId="21" xfId="59" applyFont="1" applyFill="1" applyBorder="1" applyAlignment="1" applyProtection="1">
      <alignment horizontal="center" vertical="center"/>
      <protection/>
    </xf>
    <xf numFmtId="0" fontId="17" fillId="0" borderId="16" xfId="59" applyFont="1" applyFill="1" applyBorder="1" applyProtection="1">
      <alignment/>
      <protection/>
    </xf>
    <xf numFmtId="166" fontId="15" fillId="0" borderId="33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8" xfId="40" applyNumberFormat="1" applyFont="1" applyFill="1" applyBorder="1" applyAlignment="1" applyProtection="1">
      <alignment/>
      <protection locked="0"/>
    </xf>
    <xf numFmtId="166" fontId="17" fillId="0" borderId="31" xfId="40" applyNumberFormat="1" applyFont="1" applyFill="1" applyBorder="1" applyAlignment="1" applyProtection="1">
      <alignment/>
      <protection locked="0"/>
    </xf>
    <xf numFmtId="166" fontId="17" fillId="0" borderId="33" xfId="40" applyNumberFormat="1" applyFont="1" applyFill="1" applyBorder="1" applyAlignment="1" applyProtection="1">
      <alignment/>
      <protection/>
    </xf>
    <xf numFmtId="0" fontId="17" fillId="0" borderId="14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6" xfId="59" applyFont="1" applyFill="1" applyBorder="1" applyProtection="1">
      <alignment/>
      <protection locked="0"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22" fillId="0" borderId="48" xfId="0" applyFont="1" applyFill="1" applyBorder="1" applyAlignment="1" applyProtection="1">
      <alignment horizontal="left" vertical="center" wrapText="1" indent="1"/>
      <protection/>
    </xf>
    <xf numFmtId="0" fontId="22" fillId="0" borderId="15" xfId="0" applyFont="1" applyFill="1" applyBorder="1" applyAlignment="1" applyProtection="1">
      <alignment horizontal="left" vertical="center" wrapText="1" indent="1"/>
      <protection/>
    </xf>
    <xf numFmtId="0" fontId="22" fillId="0" borderId="15" xfId="0" applyFont="1" applyFill="1" applyBorder="1" applyAlignment="1" applyProtection="1">
      <alignment horizontal="left" vertical="center" wrapText="1" indent="8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3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164" fontId="0" fillId="35" borderId="3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18" fillId="0" borderId="28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7" fillId="0" borderId="2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3" fontId="17" fillId="0" borderId="33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29" xfId="0" applyFont="1" applyFill="1" applyBorder="1" applyAlignment="1" applyProtection="1" quotePrefix="1">
      <alignment horizontal="right" vertical="center"/>
      <protection/>
    </xf>
    <xf numFmtId="0" fontId="7" fillId="0" borderId="51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23" fillId="0" borderId="56" xfId="0" applyFont="1" applyBorder="1" applyAlignment="1" applyProtection="1">
      <alignment horizontal="left" wrapText="1" inden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29" fillId="0" borderId="57" xfId="0" applyFont="1" applyBorder="1" applyAlignment="1" applyProtection="1">
      <alignment horizontal="left" wrapText="1" indent="1"/>
      <protection/>
    </xf>
    <xf numFmtId="164" fontId="19" fillId="0" borderId="58" xfId="0" applyNumberFormat="1" applyFont="1" applyFill="1" applyBorder="1" applyAlignment="1" applyProtection="1">
      <alignment vertical="center" wrapText="1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wrapText="1"/>
      <protection/>
    </xf>
    <xf numFmtId="0" fontId="31" fillId="0" borderId="20" xfId="0" applyFont="1" applyBorder="1" applyAlignment="1" applyProtection="1">
      <alignment horizontal="center" wrapText="1"/>
      <protection/>
    </xf>
    <xf numFmtId="0" fontId="31" fillId="0" borderId="21" xfId="0" applyFont="1" applyBorder="1" applyAlignment="1" applyProtection="1">
      <alignment horizontal="center" wrapText="1"/>
      <protection/>
    </xf>
    <xf numFmtId="0" fontId="17" fillId="0" borderId="16" xfId="0" applyFont="1" applyFill="1" applyBorder="1" applyAlignment="1" applyProtection="1">
      <alignment horizontal="left" vertical="center" wrapText="1" indent="1"/>
      <protection/>
    </xf>
    <xf numFmtId="0" fontId="27" fillId="0" borderId="56" xfId="0" applyFont="1" applyBorder="1" applyAlignment="1" applyProtection="1">
      <alignment horizontal="center" wrapText="1"/>
      <protection/>
    </xf>
    <xf numFmtId="0" fontId="28" fillId="0" borderId="56" xfId="0" applyFont="1" applyBorder="1" applyAlignment="1" applyProtection="1">
      <alignment horizontal="left" wrapText="1" indent="1"/>
      <protection/>
    </xf>
    <xf numFmtId="164" fontId="15" fillId="0" borderId="5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15" fillId="0" borderId="60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60" xfId="0" applyFont="1" applyFill="1" applyBorder="1" applyAlignment="1" applyProtection="1">
      <alignment vertical="center" wrapText="1"/>
      <protection/>
    </xf>
    <xf numFmtId="0" fontId="3" fillId="0" borderId="56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29" xfId="0" applyNumberFormat="1" applyFont="1" applyFill="1" applyBorder="1" applyAlignment="1" applyProtection="1">
      <alignment horizontal="right" vertical="center"/>
      <protection locked="0"/>
    </xf>
    <xf numFmtId="0" fontId="7" fillId="0" borderId="41" xfId="0" applyFont="1" applyFill="1" applyBorder="1" applyAlignment="1" applyProtection="1" quotePrefix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33" xfId="0" applyNumberFormat="1" applyFont="1" applyFill="1" applyBorder="1" applyAlignment="1" applyProtection="1">
      <alignment vertical="center"/>
      <protection/>
    </xf>
    <xf numFmtId="0" fontId="0" fillId="0" borderId="62" xfId="0" applyFill="1" applyBorder="1" applyAlignment="1" applyProtection="1">
      <alignment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11" xfId="59" applyFont="1" applyFill="1" applyBorder="1" applyAlignment="1" applyProtection="1">
      <alignment horizontal="right" vertical="center" wrapText="1" indent="1"/>
      <protection locked="0"/>
    </xf>
    <xf numFmtId="0" fontId="17" fillId="0" borderId="14" xfId="59" applyFont="1" applyFill="1" applyBorder="1" applyAlignment="1" applyProtection="1">
      <alignment horizontal="right" vertical="center" wrapText="1" indent="1"/>
      <protection locked="0"/>
    </xf>
    <xf numFmtId="0" fontId="17" fillId="0" borderId="10" xfId="59" applyFont="1" applyFill="1" applyBorder="1" applyAlignment="1" applyProtection="1">
      <alignment horizontal="right" vertical="center" wrapText="1" indent="1"/>
      <protection locked="0"/>
    </xf>
    <xf numFmtId="0" fontId="17" fillId="0" borderId="12" xfId="59" applyFont="1" applyFill="1" applyBorder="1" applyAlignment="1" applyProtection="1">
      <alignment horizontal="right" vertical="center" wrapText="1" indent="1"/>
      <protection locked="0"/>
    </xf>
    <xf numFmtId="0" fontId="15" fillId="0" borderId="12" xfId="59" applyFont="1" applyFill="1" applyBorder="1" applyAlignment="1" applyProtection="1">
      <alignment horizontal="right" vertical="center" wrapText="1" indent="1"/>
      <protection locked="0"/>
    </xf>
    <xf numFmtId="0" fontId="17" fillId="0" borderId="13" xfId="59" applyFont="1" applyFill="1" applyBorder="1" applyAlignment="1" applyProtection="1">
      <alignment horizontal="right" vertical="center" wrapText="1" indent="1"/>
      <protection locked="0"/>
    </xf>
    <xf numFmtId="0" fontId="17" fillId="0" borderId="16" xfId="59" applyFont="1" applyFill="1" applyBorder="1" applyAlignment="1" applyProtection="1">
      <alignment horizontal="right" vertical="center" wrapText="1" indent="1"/>
      <protection locked="0"/>
    </xf>
    <xf numFmtId="0" fontId="17" fillId="0" borderId="41" xfId="59" applyFont="1" applyFill="1" applyBorder="1" applyAlignment="1" applyProtection="1">
      <alignment horizontal="right" indent="1"/>
      <protection locked="0"/>
    </xf>
    <xf numFmtId="0" fontId="15" fillId="0" borderId="25" xfId="59" applyFont="1" applyFill="1" applyBorder="1" applyAlignment="1" applyProtection="1">
      <alignment horizontal="right" vertical="center" wrapText="1" indent="1"/>
      <protection locked="0"/>
    </xf>
    <xf numFmtId="0" fontId="17" fillId="0" borderId="14" xfId="59" applyFont="1" applyFill="1" applyBorder="1" applyAlignment="1" applyProtection="1">
      <alignment horizontal="right" vertical="center" wrapText="1" indent="1"/>
      <protection locked="0"/>
    </xf>
    <xf numFmtId="0" fontId="17" fillId="0" borderId="12" xfId="59" applyFont="1" applyFill="1" applyBorder="1" applyAlignment="1" applyProtection="1">
      <alignment horizontal="right" vertical="center" wrapText="1" indent="1"/>
      <protection locked="0"/>
    </xf>
    <xf numFmtId="164" fontId="15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5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5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9" fillId="0" borderId="5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5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65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41" xfId="59" applyFont="1" applyFill="1" applyBorder="1" applyAlignment="1" applyProtection="1">
      <alignment horizontal="right" vertical="center" wrapText="1" indent="1"/>
      <protection locked="0"/>
    </xf>
    <xf numFmtId="164" fontId="17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59" applyFont="1" applyFill="1" applyBorder="1" applyAlignment="1" applyProtection="1">
      <alignment horizontal="right" indent="1"/>
      <protection locked="0"/>
    </xf>
    <xf numFmtId="0" fontId="17" fillId="0" borderId="11" xfId="59" applyFont="1" applyFill="1" applyBorder="1" applyAlignment="1" applyProtection="1">
      <alignment horizontal="right" indent="1"/>
      <protection locked="0"/>
    </xf>
    <xf numFmtId="164" fontId="15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67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indent="1"/>
      <protection/>
    </xf>
    <xf numFmtId="0" fontId="7" fillId="0" borderId="25" xfId="60" applyFont="1" applyFill="1" applyBorder="1" applyAlignment="1" applyProtection="1">
      <alignment horizontal="left" indent="1"/>
      <protection/>
    </xf>
    <xf numFmtId="164" fontId="7" fillId="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/>
      <protection/>
    </xf>
    <xf numFmtId="164" fontId="15" fillId="0" borderId="58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58" xfId="0" applyNumberFormat="1" applyFont="1" applyFill="1" applyBorder="1" applyAlignment="1" applyProtection="1">
      <alignment vertical="center" wrapText="1"/>
      <protection locked="0"/>
    </xf>
    <xf numFmtId="164" fontId="17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/>
    </xf>
    <xf numFmtId="164" fontId="19" fillId="0" borderId="33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63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66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61" applyFont="1" applyFill="1" applyBorder="1" applyAlignment="1">
      <alignment horizontal="left" vertical="center" indent="1"/>
      <protection/>
    </xf>
    <xf numFmtId="0" fontId="37" fillId="0" borderId="11" xfId="0" applyFont="1" applyFill="1" applyBorder="1" applyAlignment="1">
      <alignment/>
    </xf>
    <xf numFmtId="3" fontId="37" fillId="0" borderId="28" xfId="61" applyNumberFormat="1" applyFont="1" applyFill="1" applyBorder="1" applyAlignment="1">
      <alignment horizontal="right" vertical="center"/>
      <protection/>
    </xf>
    <xf numFmtId="0" fontId="38" fillId="0" borderId="11" xfId="61" applyFont="1" applyFill="1" applyBorder="1" applyAlignment="1">
      <alignment horizontal="left" vertical="center" indent="1"/>
      <protection/>
    </xf>
    <xf numFmtId="0" fontId="37" fillId="0" borderId="11" xfId="0" applyFont="1" applyFill="1" applyBorder="1" applyAlignment="1" applyProtection="1">
      <alignment vertical="center"/>
      <protection/>
    </xf>
    <xf numFmtId="3" fontId="38" fillId="0" borderId="28" xfId="61" applyNumberFormat="1" applyFont="1" applyFill="1" applyBorder="1" applyAlignment="1">
      <alignment horizontal="right" vertical="center"/>
      <protection/>
    </xf>
    <xf numFmtId="0" fontId="37" fillId="0" borderId="11" xfId="58" applyFont="1" applyFill="1" applyBorder="1" applyAlignment="1">
      <alignment horizontal="left" vertical="center" indent="1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3" fontId="38" fillId="0" borderId="11" xfId="61" applyNumberFormat="1" applyFont="1" applyFill="1" applyBorder="1" applyAlignment="1">
      <alignment horizontal="right" vertical="center"/>
      <protection/>
    </xf>
    <xf numFmtId="3" fontId="37" fillId="0" borderId="34" xfId="0" applyNumberFormat="1" applyFont="1" applyFill="1" applyBorder="1" applyAlignment="1">
      <alignment/>
    </xf>
    <xf numFmtId="0" fontId="38" fillId="0" borderId="16" xfId="61" applyFont="1" applyFill="1" applyBorder="1" applyAlignment="1">
      <alignment horizontal="center" vertical="center" wrapText="1"/>
      <protection/>
    </xf>
    <xf numFmtId="0" fontId="6" fillId="0" borderId="3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39" fillId="0" borderId="13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vertical="center"/>
    </xf>
    <xf numFmtId="3" fontId="39" fillId="0" borderId="11" xfId="0" applyNumberFormat="1" applyFont="1" applyFill="1" applyBorder="1" applyAlignment="1">
      <alignment horizontal="right" vertical="center" indent="1"/>
    </xf>
    <xf numFmtId="0" fontId="39" fillId="0" borderId="11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left" vertical="center" indent="1"/>
    </xf>
    <xf numFmtId="3" fontId="40" fillId="0" borderId="11" xfId="0" applyNumberFormat="1" applyFont="1" applyBorder="1" applyAlignment="1" applyProtection="1">
      <alignment vertical="center"/>
      <protection locked="0"/>
    </xf>
    <xf numFmtId="3" fontId="39" fillId="0" borderId="11" xfId="0" applyNumberFormat="1" applyFont="1" applyFill="1" applyBorder="1" applyAlignment="1">
      <alignment vertical="center"/>
    </xf>
    <xf numFmtId="3" fontId="39" fillId="0" borderId="11" xfId="0" applyNumberFormat="1" applyFont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40" fillId="0" borderId="11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left" vertical="center" indent="1"/>
    </xf>
    <xf numFmtId="3" fontId="40" fillId="0" borderId="11" xfId="0" applyNumberFormat="1" applyFont="1" applyFill="1" applyBorder="1" applyAlignment="1" applyProtection="1">
      <alignment vertical="center"/>
      <protection locked="0"/>
    </xf>
    <xf numFmtId="0" fontId="39" fillId="0" borderId="11" xfId="0" applyFont="1" applyBorder="1" applyAlignment="1">
      <alignment horizontal="left" vertical="center" indent="1"/>
    </xf>
    <xf numFmtId="0" fontId="17" fillId="0" borderId="70" xfId="0" applyFont="1" applyBorder="1" applyAlignment="1" applyProtection="1">
      <alignment horizontal="right" vertical="center" indent="1"/>
      <protection/>
    </xf>
    <xf numFmtId="0" fontId="17" fillId="0" borderId="71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32" xfId="0" applyNumberFormat="1" applyFont="1" applyBorder="1" applyAlignment="1" applyProtection="1">
      <alignment horizontal="right" vertical="center" indent="1"/>
      <protection locked="0"/>
    </xf>
    <xf numFmtId="0" fontId="40" fillId="0" borderId="72" xfId="0" applyFont="1" applyBorder="1" applyAlignment="1">
      <alignment wrapText="1"/>
    </xf>
    <xf numFmtId="0" fontId="40" fillId="0" borderId="72" xfId="0" applyFont="1" applyBorder="1" applyAlignment="1">
      <alignment horizontal="right" wrapText="1"/>
    </xf>
    <xf numFmtId="0" fontId="40" fillId="0" borderId="73" xfId="0" applyFont="1" applyBorder="1" applyAlignment="1">
      <alignment horizontal="right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right" wrapText="1"/>
    </xf>
    <xf numFmtId="0" fontId="40" fillId="0" borderId="28" xfId="0" applyFont="1" applyBorder="1" applyAlignment="1">
      <alignment horizontal="right"/>
    </xf>
    <xf numFmtId="164" fontId="17" fillId="0" borderId="37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40" fillId="0" borderId="28" xfId="0" applyFont="1" applyBorder="1" applyAlignment="1">
      <alignment wrapText="1"/>
    </xf>
    <xf numFmtId="0" fontId="0" fillId="0" borderId="11" xfId="0" applyFont="1" applyBorder="1" applyAlignment="1" applyProtection="1">
      <alignment horizontal="left" vertical="center" indent="1"/>
      <protection locked="0"/>
    </xf>
    <xf numFmtId="3" fontId="0" fillId="0" borderId="28" xfId="0" applyNumberFormat="1" applyFont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0" fontId="40" fillId="0" borderId="11" xfId="0" applyFont="1" applyFill="1" applyBorder="1" applyAlignment="1">
      <alignment wrapText="1"/>
    </xf>
    <xf numFmtId="0" fontId="0" fillId="0" borderId="28" xfId="0" applyFont="1" applyBorder="1" applyAlignment="1">
      <alignment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0" fillId="0" borderId="11" xfId="0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49" fontId="17" fillId="0" borderId="10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10" xfId="59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right"/>
      <protection/>
    </xf>
    <xf numFmtId="164" fontId="15" fillId="0" borderId="33" xfId="59" applyNumberFormat="1" applyFont="1" applyFill="1" applyBorder="1" applyAlignment="1" applyProtection="1">
      <alignment horizontal="right" vertical="center" wrapText="1"/>
      <protection/>
    </xf>
    <xf numFmtId="0" fontId="35" fillId="0" borderId="74" xfId="59" applyFont="1" applyFill="1" applyBorder="1" applyAlignment="1" applyProtection="1">
      <alignment horizontal="left" vertical="center" wrapText="1"/>
      <protection/>
    </xf>
    <xf numFmtId="164" fontId="16" fillId="0" borderId="49" xfId="59" applyNumberFormat="1" applyFont="1" applyFill="1" applyBorder="1" applyAlignment="1" applyProtection="1">
      <alignment horizontal="left" vertical="center"/>
      <protection/>
    </xf>
    <xf numFmtId="0" fontId="6" fillId="0" borderId="0" xfId="59" applyFont="1" applyFill="1" applyAlignment="1">
      <alignment horizontal="center"/>
      <protection/>
    </xf>
    <xf numFmtId="0" fontId="6" fillId="0" borderId="0" xfId="59" applyFont="1" applyFill="1" applyAlignment="1">
      <alignment horizontal="center" wrapText="1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>
      <alignment horizontal="center" vertical="center" wrapText="1"/>
    </xf>
    <xf numFmtId="164" fontId="7" fillId="0" borderId="76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77" xfId="0" applyNumberFormat="1" applyFont="1" applyFill="1" applyBorder="1" applyAlignment="1">
      <alignment horizontal="center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9" applyFont="1" applyFill="1" applyBorder="1" applyAlignment="1">
      <alignment horizontal="center" vertical="center" wrapText="1"/>
      <protection/>
    </xf>
    <xf numFmtId="0" fontId="3" fillId="0" borderId="31" xfId="59" applyFont="1" applyFill="1" applyBorder="1" applyAlignment="1">
      <alignment horizontal="center" vertical="center" wrapText="1"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3" fillId="0" borderId="21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4" xfId="59" applyFont="1" applyFill="1" applyBorder="1" applyAlignment="1" applyProtection="1">
      <alignment horizontal="left"/>
      <protection/>
    </xf>
    <xf numFmtId="0" fontId="7" fillId="0" borderId="25" xfId="59" applyFont="1" applyFill="1" applyBorder="1" applyAlignment="1" applyProtection="1">
      <alignment horizontal="left"/>
      <protection/>
    </xf>
    <xf numFmtId="0" fontId="17" fillId="0" borderId="74" xfId="59" applyFont="1" applyFill="1" applyBorder="1" applyAlignment="1">
      <alignment horizontal="justify" vertical="center" wrapText="1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/>
      <protection/>
    </xf>
    <xf numFmtId="0" fontId="7" fillId="0" borderId="59" xfId="0" applyFont="1" applyBorder="1" applyAlignment="1" applyProtection="1">
      <alignment horizontal="left" vertical="center" indent="2"/>
      <protection/>
    </xf>
    <xf numFmtId="0" fontId="7" fillId="0" borderId="56" xfId="0" applyFont="1" applyBorder="1" applyAlignment="1" applyProtection="1">
      <alignment horizontal="left" vertical="center" indent="2"/>
      <protection/>
    </xf>
    <xf numFmtId="0" fontId="7" fillId="0" borderId="59" xfId="0" applyFont="1" applyFill="1" applyBorder="1" applyAlignment="1" applyProtection="1">
      <alignment horizontal="left" indent="1"/>
      <protection/>
    </xf>
    <xf numFmtId="0" fontId="7" fillId="0" borderId="60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17" fillId="0" borderId="14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5" fillId="0" borderId="25" xfId="0" applyFont="1" applyFill="1" applyBorder="1" applyAlignment="1" applyProtection="1">
      <alignment horizontal="right" indent="1"/>
      <protection/>
    </xf>
    <xf numFmtId="0" fontId="15" fillId="0" borderId="33" xfId="0" applyFont="1" applyFill="1" applyBorder="1" applyAlignment="1" applyProtection="1">
      <alignment horizontal="right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17" fillId="0" borderId="7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53" xfId="0" applyFont="1" applyFill="1" applyBorder="1" applyAlignment="1" applyProtection="1">
      <alignment horizontal="left" indent="1"/>
      <protection locked="0"/>
    </xf>
    <xf numFmtId="0" fontId="17" fillId="0" borderId="54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164" fontId="7" fillId="0" borderId="5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74" xfId="0" applyFont="1" applyFill="1" applyBorder="1" applyAlignment="1">
      <alignment horizontal="justify" vertical="center" wrapText="1"/>
    </xf>
    <xf numFmtId="0" fontId="16" fillId="0" borderId="44" xfId="60" applyFont="1" applyFill="1" applyBorder="1" applyAlignment="1" applyProtection="1">
      <alignment horizontal="left" vertical="center" indent="1"/>
      <protection/>
    </xf>
    <xf numFmtId="0" fontId="16" fillId="0" borderId="60" xfId="60" applyFont="1" applyFill="1" applyBorder="1" applyAlignment="1" applyProtection="1">
      <alignment horizontal="left" vertical="center" indent="1"/>
      <protection/>
    </xf>
    <xf numFmtId="0" fontId="16" fillId="0" borderId="50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ozlo" xfId="58"/>
    <cellStyle name="Normál_KVRENMUNKA" xfId="59"/>
    <cellStyle name="Normál_SEGEDLETEK" xfId="60"/>
    <cellStyle name="Normál_váro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196</v>
      </c>
    </row>
    <row r="4" spans="1:2" ht="12.75">
      <c r="A4" s="239"/>
      <c r="B4" s="239"/>
    </row>
    <row r="5" spans="1:2" s="272" customFormat="1" ht="15.75">
      <c r="A5" s="148" t="s">
        <v>378</v>
      </c>
      <c r="B5" s="271"/>
    </row>
    <row r="6" spans="1:2" ht="12.75">
      <c r="A6" s="239"/>
      <c r="B6" s="239"/>
    </row>
    <row r="7" spans="1:2" ht="12.75">
      <c r="A7" s="239" t="s">
        <v>404</v>
      </c>
      <c r="B7" s="239" t="s">
        <v>234</v>
      </c>
    </row>
    <row r="8" spans="1:2" ht="12.75">
      <c r="A8" s="239" t="s">
        <v>197</v>
      </c>
      <c r="B8" s="239" t="s">
        <v>235</v>
      </c>
    </row>
    <row r="9" spans="1:2" ht="12.75">
      <c r="A9" s="239" t="s">
        <v>407</v>
      </c>
      <c r="B9" s="239" t="s">
        <v>236</v>
      </c>
    </row>
    <row r="10" spans="1:2" ht="12.75">
      <c r="A10" s="239"/>
      <c r="B10" s="239"/>
    </row>
    <row r="11" spans="1:2" ht="12.75">
      <c r="A11" s="239"/>
      <c r="B11" s="239"/>
    </row>
    <row r="12" spans="1:2" s="272" customFormat="1" ht="15.75">
      <c r="A12" s="148" t="s">
        <v>379</v>
      </c>
      <c r="B12" s="271"/>
    </row>
    <row r="13" spans="1:2" ht="12.75">
      <c r="A13" s="239"/>
      <c r="B13" s="239"/>
    </row>
    <row r="14" spans="1:2" ht="12.75">
      <c r="A14" s="239" t="s">
        <v>240</v>
      </c>
      <c r="B14" s="239" t="s">
        <v>237</v>
      </c>
    </row>
    <row r="15" spans="1:2" ht="12.75">
      <c r="A15" s="239" t="s">
        <v>198</v>
      </c>
      <c r="B15" s="239" t="s">
        <v>238</v>
      </c>
    </row>
    <row r="16" spans="1:2" ht="12.75">
      <c r="A16" s="239" t="s">
        <v>199</v>
      </c>
      <c r="B16" s="239" t="s">
        <v>239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3" sqref="F23"/>
    </sheetView>
  </sheetViews>
  <sheetFormatPr defaultColWidth="9.00390625" defaultRowHeight="12.75"/>
  <cols>
    <col min="1" max="1" width="47.125" style="66" customWidth="1"/>
    <col min="2" max="2" width="15.625" style="65" customWidth="1"/>
    <col min="3" max="3" width="16.375" style="65" customWidth="1"/>
    <col min="4" max="4" width="18.00390625" style="65" customWidth="1"/>
    <col min="5" max="5" width="16.625" style="65" customWidth="1"/>
    <col min="6" max="6" width="18.875" style="88" customWidth="1"/>
    <col min="7" max="8" width="12.875" style="65" customWidth="1"/>
    <col min="9" max="9" width="13.875" style="65" customWidth="1"/>
    <col min="10" max="16384" width="9.375" style="65" customWidth="1"/>
  </cols>
  <sheetData>
    <row r="1" spans="1:6" ht="35.25" customHeight="1" thickBot="1">
      <c r="A1" s="359"/>
      <c r="B1" s="88"/>
      <c r="C1" s="88"/>
      <c r="D1" s="88"/>
      <c r="E1" s="88"/>
      <c r="F1" s="83" t="s">
        <v>64</v>
      </c>
    </row>
    <row r="2" spans="1:6" s="73" customFormat="1" ht="44.25" customHeight="1" thickBot="1">
      <c r="A2" s="360" t="s">
        <v>70</v>
      </c>
      <c r="B2" s="361" t="s">
        <v>71</v>
      </c>
      <c r="C2" s="361" t="s">
        <v>72</v>
      </c>
      <c r="D2" s="361" t="s">
        <v>428</v>
      </c>
      <c r="E2" s="361" t="s">
        <v>244</v>
      </c>
      <c r="F2" s="84" t="s">
        <v>429</v>
      </c>
    </row>
    <row r="3" spans="1:6" s="88" customFormat="1" ht="12" customHeight="1" thickBot="1">
      <c r="A3" s="85">
        <v>1</v>
      </c>
      <c r="B3" s="86">
        <v>2</v>
      </c>
      <c r="C3" s="86">
        <v>3</v>
      </c>
      <c r="D3" s="86">
        <v>4</v>
      </c>
      <c r="E3" s="86">
        <v>5</v>
      </c>
      <c r="F3" s="87" t="s">
        <v>95</v>
      </c>
    </row>
    <row r="4" spans="1:6" ht="15.75" customHeight="1">
      <c r="A4" s="75"/>
      <c r="B4" s="41"/>
      <c r="C4" s="89"/>
      <c r="D4" s="41"/>
      <c r="E4" s="41"/>
      <c r="F4" s="90">
        <f aca="true" t="shared" si="0" ref="F4:F22">B4-D4-E4</f>
        <v>0</v>
      </c>
    </row>
    <row r="5" spans="1:6" ht="15.75" customHeight="1">
      <c r="A5" s="75"/>
      <c r="B5" s="41"/>
      <c r="C5" s="89"/>
      <c r="D5" s="41"/>
      <c r="E5" s="41"/>
      <c r="F5" s="90">
        <f t="shared" si="0"/>
        <v>0</v>
      </c>
    </row>
    <row r="6" spans="1:6" ht="15.75" customHeight="1">
      <c r="A6" s="75"/>
      <c r="B6" s="41"/>
      <c r="C6" s="89"/>
      <c r="D6" s="41"/>
      <c r="E6" s="41"/>
      <c r="F6" s="90">
        <f t="shared" si="0"/>
        <v>0</v>
      </c>
    </row>
    <row r="7" spans="1:6" ht="15.75" customHeight="1">
      <c r="A7" s="91"/>
      <c r="B7" s="41"/>
      <c r="C7" s="89"/>
      <c r="D7" s="41"/>
      <c r="E7" s="41"/>
      <c r="F7" s="90">
        <f t="shared" si="0"/>
        <v>0</v>
      </c>
    </row>
    <row r="8" spans="1:6" ht="15.75" customHeight="1">
      <c r="A8" s="75"/>
      <c r="B8" s="41"/>
      <c r="C8" s="89"/>
      <c r="D8" s="41"/>
      <c r="E8" s="41"/>
      <c r="F8" s="90">
        <f t="shared" si="0"/>
        <v>0</v>
      </c>
    </row>
    <row r="9" spans="1:6" ht="15.75" customHeight="1">
      <c r="A9" s="91"/>
      <c r="B9" s="41"/>
      <c r="C9" s="89"/>
      <c r="D9" s="41"/>
      <c r="E9" s="41"/>
      <c r="F9" s="90">
        <f t="shared" si="0"/>
        <v>0</v>
      </c>
    </row>
    <row r="10" spans="1:6" ht="15.75" customHeight="1">
      <c r="A10" s="75"/>
      <c r="B10" s="41"/>
      <c r="C10" s="89"/>
      <c r="D10" s="41"/>
      <c r="E10" s="41"/>
      <c r="F10" s="90">
        <f t="shared" si="0"/>
        <v>0</v>
      </c>
    </row>
    <row r="11" spans="1:6" ht="15.75" customHeight="1">
      <c r="A11" s="75"/>
      <c r="B11" s="41"/>
      <c r="C11" s="89"/>
      <c r="D11" s="41"/>
      <c r="E11" s="41"/>
      <c r="F11" s="90">
        <f t="shared" si="0"/>
        <v>0</v>
      </c>
    </row>
    <row r="12" spans="1:6" ht="15.75" customHeight="1">
      <c r="A12" s="75"/>
      <c r="B12" s="41"/>
      <c r="C12" s="89"/>
      <c r="D12" s="41"/>
      <c r="E12" s="41"/>
      <c r="F12" s="90">
        <f t="shared" si="0"/>
        <v>0</v>
      </c>
    </row>
    <row r="13" spans="1:6" ht="15.75" customHeight="1">
      <c r="A13" s="75"/>
      <c r="B13" s="41"/>
      <c r="C13" s="89"/>
      <c r="D13" s="41"/>
      <c r="E13" s="41"/>
      <c r="F13" s="90">
        <f t="shared" si="0"/>
        <v>0</v>
      </c>
    </row>
    <row r="14" spans="1:6" ht="15.75" customHeight="1">
      <c r="A14" s="75"/>
      <c r="B14" s="41"/>
      <c r="C14" s="89"/>
      <c r="D14" s="41"/>
      <c r="E14" s="41"/>
      <c r="F14" s="90">
        <f t="shared" si="0"/>
        <v>0</v>
      </c>
    </row>
    <row r="15" spans="1:6" ht="15.75" customHeight="1">
      <c r="A15" s="75"/>
      <c r="B15" s="41"/>
      <c r="C15" s="89"/>
      <c r="D15" s="41"/>
      <c r="E15" s="41"/>
      <c r="F15" s="90">
        <f t="shared" si="0"/>
        <v>0</v>
      </c>
    </row>
    <row r="16" spans="1:6" ht="15.75" customHeight="1">
      <c r="A16" s="75"/>
      <c r="B16" s="41"/>
      <c r="C16" s="89"/>
      <c r="D16" s="41"/>
      <c r="E16" s="41"/>
      <c r="F16" s="90">
        <f t="shared" si="0"/>
        <v>0</v>
      </c>
    </row>
    <row r="17" spans="1:6" ht="15.75" customHeight="1">
      <c r="A17" s="75"/>
      <c r="B17" s="41"/>
      <c r="C17" s="89"/>
      <c r="D17" s="41"/>
      <c r="E17" s="41"/>
      <c r="F17" s="90">
        <f t="shared" si="0"/>
        <v>0</v>
      </c>
    </row>
    <row r="18" spans="1:6" ht="15.75" customHeight="1">
      <c r="A18" s="75"/>
      <c r="B18" s="41"/>
      <c r="C18" s="89"/>
      <c r="D18" s="41"/>
      <c r="E18" s="41"/>
      <c r="F18" s="90">
        <f t="shared" si="0"/>
        <v>0</v>
      </c>
    </row>
    <row r="19" spans="1:6" ht="15.75" customHeight="1">
      <c r="A19" s="75"/>
      <c r="B19" s="41"/>
      <c r="C19" s="89"/>
      <c r="D19" s="41"/>
      <c r="E19" s="41"/>
      <c r="F19" s="90">
        <f t="shared" si="0"/>
        <v>0</v>
      </c>
    </row>
    <row r="20" spans="1:6" ht="15.75" customHeight="1">
      <c r="A20" s="75"/>
      <c r="B20" s="41"/>
      <c r="C20" s="89"/>
      <c r="D20" s="41"/>
      <c r="E20" s="41"/>
      <c r="F20" s="90">
        <f t="shared" si="0"/>
        <v>0</v>
      </c>
    </row>
    <row r="21" spans="1:6" ht="15.75" customHeight="1">
      <c r="A21" s="75"/>
      <c r="B21" s="41"/>
      <c r="C21" s="89"/>
      <c r="D21" s="41"/>
      <c r="E21" s="41"/>
      <c r="F21" s="90">
        <f t="shared" si="0"/>
        <v>0</v>
      </c>
    </row>
    <row r="22" spans="1:6" ht="15.75" customHeight="1" thickBot="1">
      <c r="A22" s="92"/>
      <c r="B22" s="42"/>
      <c r="C22" s="93"/>
      <c r="D22" s="42"/>
      <c r="E22" s="42"/>
      <c r="F22" s="94">
        <f t="shared" si="0"/>
        <v>0</v>
      </c>
    </row>
    <row r="23" spans="1:6" s="97" customFormat="1" ht="18" customHeight="1" thickBot="1">
      <c r="A23" s="362" t="s">
        <v>69</v>
      </c>
      <c r="B23" s="95">
        <f>SUM(B4:B22)</f>
        <v>0</v>
      </c>
      <c r="C23" s="185"/>
      <c r="D23" s="95">
        <f>SUM(D4:D22)</f>
        <v>0</v>
      </c>
      <c r="E23" s="95">
        <f>SUM(E4:E22)</f>
        <v>0</v>
      </c>
      <c r="F23" s="96">
        <f>SUM(F4:F22)</f>
        <v>0</v>
      </c>
    </row>
  </sheetData>
  <sheetProtection sheet="1" objects="1" scenarios="1"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Beruházási (felhalmozási) kiadások
előirányzata beruházásonként &amp;R&amp;"Times New Roman CE,Félkövér dőlt"&amp;11 7. melléklet a 1/2012. (II.29.)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10" sqref="D10"/>
    </sheetView>
  </sheetViews>
  <sheetFormatPr defaultColWidth="9.00390625" defaultRowHeight="12.75"/>
  <cols>
    <col min="1" max="1" width="60.625" style="66" customWidth="1"/>
    <col min="2" max="2" width="15.625" style="65" customWidth="1"/>
    <col min="3" max="3" width="16.375" style="65" customWidth="1"/>
    <col min="4" max="4" width="18.00390625" style="65" customWidth="1"/>
    <col min="5" max="5" width="16.625" style="65" customWidth="1"/>
    <col min="6" max="6" width="18.875" style="65" customWidth="1"/>
    <col min="7" max="8" width="12.875" style="65" customWidth="1"/>
    <col min="9" max="9" width="13.875" style="65" customWidth="1"/>
    <col min="10" max="16384" width="9.375" style="65" customWidth="1"/>
  </cols>
  <sheetData>
    <row r="1" spans="1:6" ht="23.25" customHeight="1" thickBot="1">
      <c r="A1" s="359"/>
      <c r="B1" s="88"/>
      <c r="C1" s="88"/>
      <c r="D1" s="88"/>
      <c r="E1" s="88"/>
      <c r="F1" s="83" t="s">
        <v>64</v>
      </c>
    </row>
    <row r="2" spans="1:6" s="73" customFormat="1" ht="48.75" customHeight="1" thickBot="1">
      <c r="A2" s="360" t="s">
        <v>73</v>
      </c>
      <c r="B2" s="361" t="s">
        <v>71</v>
      </c>
      <c r="C2" s="361" t="s">
        <v>72</v>
      </c>
      <c r="D2" s="361" t="s">
        <v>428</v>
      </c>
      <c r="E2" s="361" t="s">
        <v>244</v>
      </c>
      <c r="F2" s="84" t="s">
        <v>430</v>
      </c>
    </row>
    <row r="3" spans="1:6" s="88" customFormat="1" ht="15" customHeight="1" thickBot="1">
      <c r="A3" s="85">
        <v>1</v>
      </c>
      <c r="B3" s="86">
        <v>2</v>
      </c>
      <c r="C3" s="86">
        <v>3</v>
      </c>
      <c r="D3" s="86">
        <v>4</v>
      </c>
      <c r="E3" s="86">
        <v>5</v>
      </c>
      <c r="F3" s="87">
        <v>6</v>
      </c>
    </row>
    <row r="4" spans="1:6" ht="15.75" customHeight="1">
      <c r="A4" s="98"/>
      <c r="B4" s="99"/>
      <c r="C4" s="100"/>
      <c r="D4" s="99"/>
      <c r="E4" s="99"/>
      <c r="F4" s="101">
        <f aca="true" t="shared" si="0" ref="F4:F22">B4-D4-E4</f>
        <v>0</v>
      </c>
    </row>
    <row r="5" spans="1:6" ht="15.75" customHeight="1">
      <c r="A5" s="98"/>
      <c r="B5" s="99"/>
      <c r="C5" s="100"/>
      <c r="D5" s="99"/>
      <c r="E5" s="99"/>
      <c r="F5" s="101">
        <f t="shared" si="0"/>
        <v>0</v>
      </c>
    </row>
    <row r="6" spans="1:6" ht="15.75" customHeight="1">
      <c r="A6" s="98"/>
      <c r="B6" s="99"/>
      <c r="C6" s="100"/>
      <c r="D6" s="99"/>
      <c r="E6" s="99"/>
      <c r="F6" s="101">
        <f t="shared" si="0"/>
        <v>0</v>
      </c>
    </row>
    <row r="7" spans="1:6" ht="15.75" customHeight="1">
      <c r="A7" s="98"/>
      <c r="B7" s="99"/>
      <c r="C7" s="100"/>
      <c r="D7" s="99"/>
      <c r="E7" s="99"/>
      <c r="F7" s="101">
        <f t="shared" si="0"/>
        <v>0</v>
      </c>
    </row>
    <row r="8" spans="1:6" ht="15.75" customHeight="1">
      <c r="A8" s="98"/>
      <c r="B8" s="99"/>
      <c r="C8" s="100"/>
      <c r="D8" s="99"/>
      <c r="E8" s="99"/>
      <c r="F8" s="101">
        <f t="shared" si="0"/>
        <v>0</v>
      </c>
    </row>
    <row r="9" spans="1:6" ht="15.75" customHeight="1">
      <c r="A9" s="98"/>
      <c r="B9" s="99"/>
      <c r="C9" s="100"/>
      <c r="D9" s="99"/>
      <c r="E9" s="99"/>
      <c r="F9" s="101">
        <f t="shared" si="0"/>
        <v>0</v>
      </c>
    </row>
    <row r="10" spans="1:6" ht="15.75" customHeight="1">
      <c r="A10" s="98"/>
      <c r="B10" s="99"/>
      <c r="C10" s="100"/>
      <c r="D10" s="99"/>
      <c r="E10" s="99"/>
      <c r="F10" s="101">
        <f t="shared" si="0"/>
        <v>0</v>
      </c>
    </row>
    <row r="11" spans="1:6" ht="15.75" customHeight="1">
      <c r="A11" s="98"/>
      <c r="B11" s="99"/>
      <c r="C11" s="100"/>
      <c r="D11" s="99"/>
      <c r="E11" s="99"/>
      <c r="F11" s="101">
        <f t="shared" si="0"/>
        <v>0</v>
      </c>
    </row>
    <row r="12" spans="1:6" ht="15.75" customHeight="1">
      <c r="A12" s="98"/>
      <c r="B12" s="99"/>
      <c r="C12" s="100"/>
      <c r="D12" s="99"/>
      <c r="E12" s="99"/>
      <c r="F12" s="101">
        <f t="shared" si="0"/>
        <v>0</v>
      </c>
    </row>
    <row r="13" spans="1:6" ht="15.75" customHeight="1">
      <c r="A13" s="98"/>
      <c r="B13" s="99"/>
      <c r="C13" s="100"/>
      <c r="D13" s="99"/>
      <c r="E13" s="99"/>
      <c r="F13" s="101">
        <f t="shared" si="0"/>
        <v>0</v>
      </c>
    </row>
    <row r="14" spans="1:6" ht="15.75" customHeight="1">
      <c r="A14" s="98"/>
      <c r="B14" s="99"/>
      <c r="C14" s="100"/>
      <c r="D14" s="99"/>
      <c r="E14" s="99"/>
      <c r="F14" s="101">
        <f t="shared" si="0"/>
        <v>0</v>
      </c>
    </row>
    <row r="15" spans="1:6" ht="15.75" customHeight="1">
      <c r="A15" s="98"/>
      <c r="B15" s="99"/>
      <c r="C15" s="100"/>
      <c r="D15" s="99"/>
      <c r="E15" s="99"/>
      <c r="F15" s="101">
        <f t="shared" si="0"/>
        <v>0</v>
      </c>
    </row>
    <row r="16" spans="1:6" ht="15.75" customHeight="1">
      <c r="A16" s="98"/>
      <c r="B16" s="99"/>
      <c r="C16" s="100"/>
      <c r="D16" s="99"/>
      <c r="E16" s="99"/>
      <c r="F16" s="101">
        <f t="shared" si="0"/>
        <v>0</v>
      </c>
    </row>
    <row r="17" spans="1:6" ht="15.75" customHeight="1">
      <c r="A17" s="98"/>
      <c r="B17" s="99"/>
      <c r="C17" s="100"/>
      <c r="D17" s="99"/>
      <c r="E17" s="99"/>
      <c r="F17" s="101">
        <f t="shared" si="0"/>
        <v>0</v>
      </c>
    </row>
    <row r="18" spans="1:6" ht="15.75" customHeight="1">
      <c r="A18" s="98"/>
      <c r="B18" s="99"/>
      <c r="C18" s="100"/>
      <c r="D18" s="99"/>
      <c r="E18" s="99"/>
      <c r="F18" s="101">
        <f t="shared" si="0"/>
        <v>0</v>
      </c>
    </row>
    <row r="19" spans="1:6" ht="15.75" customHeight="1">
      <c r="A19" s="98"/>
      <c r="B19" s="99"/>
      <c r="C19" s="100"/>
      <c r="D19" s="99"/>
      <c r="E19" s="99"/>
      <c r="F19" s="101">
        <f t="shared" si="0"/>
        <v>0</v>
      </c>
    </row>
    <row r="20" spans="1:6" ht="15.75" customHeight="1">
      <c r="A20" s="98"/>
      <c r="B20" s="99"/>
      <c r="C20" s="100"/>
      <c r="D20" s="99"/>
      <c r="E20" s="99"/>
      <c r="F20" s="101">
        <f t="shared" si="0"/>
        <v>0</v>
      </c>
    </row>
    <row r="21" spans="1:6" ht="15.75" customHeight="1">
      <c r="A21" s="98"/>
      <c r="B21" s="99"/>
      <c r="C21" s="100"/>
      <c r="D21" s="99"/>
      <c r="E21" s="99"/>
      <c r="F21" s="101">
        <f t="shared" si="0"/>
        <v>0</v>
      </c>
    </row>
    <row r="22" spans="1:6" ht="15.75" customHeight="1" thickBot="1">
      <c r="A22" s="102"/>
      <c r="B22" s="103"/>
      <c r="C22" s="103"/>
      <c r="D22" s="103"/>
      <c r="E22" s="103"/>
      <c r="F22" s="104">
        <f t="shared" si="0"/>
        <v>0</v>
      </c>
    </row>
    <row r="23" spans="1:6" s="97" customFormat="1" ht="18" customHeight="1" thickBot="1">
      <c r="A23" s="362" t="s">
        <v>69</v>
      </c>
      <c r="B23" s="363">
        <f>SUM(B4:B22)</f>
        <v>0</v>
      </c>
      <c r="C23" s="186"/>
      <c r="D23" s="363">
        <f>SUM(D4:D22)</f>
        <v>0</v>
      </c>
      <c r="E23" s="363">
        <f>SUM(E4:E22)</f>
        <v>0</v>
      </c>
      <c r="F23" s="105">
        <f>SUM(F4:F22)</f>
        <v>0</v>
      </c>
    </row>
  </sheetData>
  <sheetProtection sheet="1" objects="1" scenarios="1"/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
Felújítási kiadások előirányzata felújításonként&amp;14 &amp;R&amp;"Times New Roman CE,Félkövér dőlt"&amp;12 &amp;11 8. melléklet a 1/2012. (II.29.)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Layout" workbookViewId="0" topLeftCell="A10">
      <selection activeCell="B39" sqref="B39"/>
    </sheetView>
  </sheetViews>
  <sheetFormatPr defaultColWidth="9.00390625" defaultRowHeight="12.75"/>
  <cols>
    <col min="1" max="1" width="6.625" style="0" customWidth="1"/>
    <col min="2" max="2" width="36.125" style="0" customWidth="1"/>
    <col min="3" max="3" width="27.625" style="0" customWidth="1"/>
    <col min="4" max="5" width="14.875" style="0" customWidth="1"/>
  </cols>
  <sheetData>
    <row r="1" spans="1:5" ht="15.75" thickBot="1">
      <c r="A1" s="379"/>
      <c r="B1" s="379"/>
      <c r="C1" s="659"/>
      <c r="D1" s="659"/>
      <c r="E1" s="627"/>
    </row>
    <row r="2" spans="1:5" ht="42.75" customHeight="1" thickBot="1">
      <c r="A2" s="380" t="s">
        <v>75</v>
      </c>
      <c r="B2" s="381" t="s">
        <v>161</v>
      </c>
      <c r="C2" s="381" t="s">
        <v>162</v>
      </c>
      <c r="D2" s="382" t="s">
        <v>163</v>
      </c>
      <c r="E2" s="382" t="s">
        <v>648</v>
      </c>
    </row>
    <row r="3" spans="1:5" ht="15.75" customHeight="1" thickTop="1">
      <c r="A3" s="601" t="s">
        <v>3</v>
      </c>
      <c r="B3" s="605" t="s">
        <v>570</v>
      </c>
      <c r="C3" s="606"/>
      <c r="D3" s="607">
        <v>5994</v>
      </c>
      <c r="E3" s="607">
        <v>5994</v>
      </c>
    </row>
    <row r="4" spans="1:5" ht="15.75" customHeight="1">
      <c r="A4" s="602" t="s">
        <v>4</v>
      </c>
      <c r="B4" s="608" t="s">
        <v>571</v>
      </c>
      <c r="C4" s="609"/>
      <c r="D4" s="610">
        <v>200</v>
      </c>
      <c r="E4" s="610">
        <v>200</v>
      </c>
    </row>
    <row r="5" spans="1:5" ht="15.75" customHeight="1">
      <c r="A5" s="602" t="s">
        <v>5</v>
      </c>
      <c r="B5" s="608" t="s">
        <v>572</v>
      </c>
      <c r="C5" s="609"/>
      <c r="D5" s="610">
        <v>10</v>
      </c>
      <c r="E5" s="610">
        <v>10</v>
      </c>
    </row>
    <row r="6" spans="1:5" ht="15.75" customHeight="1">
      <c r="A6" s="602" t="s">
        <v>6</v>
      </c>
      <c r="B6" s="608" t="s">
        <v>573</v>
      </c>
      <c r="C6" s="609"/>
      <c r="D6" s="610">
        <v>190</v>
      </c>
      <c r="E6" s="610">
        <v>190</v>
      </c>
    </row>
    <row r="7" spans="1:5" ht="15.75" customHeight="1">
      <c r="A7" s="602" t="s">
        <v>7</v>
      </c>
      <c r="B7" s="608" t="s">
        <v>574</v>
      </c>
      <c r="C7" s="609"/>
      <c r="D7" s="610">
        <v>13</v>
      </c>
      <c r="E7" s="610">
        <v>13</v>
      </c>
    </row>
    <row r="8" spans="1:5" ht="25.5">
      <c r="A8" s="602" t="s">
        <v>8</v>
      </c>
      <c r="B8" s="608" t="s">
        <v>575</v>
      </c>
      <c r="C8" s="609"/>
      <c r="D8" s="610">
        <v>0</v>
      </c>
      <c r="E8" s="610">
        <v>0</v>
      </c>
    </row>
    <row r="9" spans="1:5" ht="15.75" customHeight="1">
      <c r="A9" s="602" t="s">
        <v>9</v>
      </c>
      <c r="B9" s="608" t="s">
        <v>576</v>
      </c>
      <c r="C9" s="609"/>
      <c r="D9" s="610">
        <v>0</v>
      </c>
      <c r="E9" s="610">
        <v>0</v>
      </c>
    </row>
    <row r="10" spans="1:5" ht="15.75" customHeight="1">
      <c r="A10" s="602" t="s">
        <v>10</v>
      </c>
      <c r="B10" s="608" t="s">
        <v>577</v>
      </c>
      <c r="C10" s="609"/>
      <c r="D10" s="610">
        <v>20</v>
      </c>
      <c r="E10" s="610">
        <v>20</v>
      </c>
    </row>
    <row r="11" spans="1:5" ht="15.75" customHeight="1">
      <c r="A11" s="602" t="s">
        <v>11</v>
      </c>
      <c r="B11" s="608" t="s">
        <v>578</v>
      </c>
      <c r="C11" s="609"/>
      <c r="D11" s="610">
        <v>741</v>
      </c>
      <c r="E11" s="610">
        <v>741</v>
      </c>
    </row>
    <row r="12" spans="1:5" ht="15.75" customHeight="1">
      <c r="A12" s="602" t="s">
        <v>12</v>
      </c>
      <c r="B12" s="608" t="s">
        <v>579</v>
      </c>
      <c r="C12" s="609"/>
      <c r="D12" s="610">
        <v>360</v>
      </c>
      <c r="E12" s="610">
        <v>360</v>
      </c>
    </row>
    <row r="13" spans="1:5" ht="15.75" customHeight="1">
      <c r="A13" s="383" t="s">
        <v>13</v>
      </c>
      <c r="B13" s="603"/>
      <c r="C13" s="603"/>
      <c r="D13" s="604"/>
      <c r="E13" s="604"/>
    </row>
    <row r="14" spans="1:5" ht="15.75" customHeight="1">
      <c r="A14" s="383" t="s">
        <v>14</v>
      </c>
      <c r="B14" s="45"/>
      <c r="C14" s="45"/>
      <c r="D14" s="46"/>
      <c r="E14" s="46"/>
    </row>
    <row r="15" spans="1:5" ht="15.75" customHeight="1">
      <c r="A15" s="383" t="s">
        <v>15</v>
      </c>
      <c r="B15" s="45"/>
      <c r="C15" s="45"/>
      <c r="D15" s="46"/>
      <c r="E15" s="46"/>
    </row>
    <row r="16" spans="1:5" ht="15.75" customHeight="1">
      <c r="A16" s="383" t="s">
        <v>16</v>
      </c>
      <c r="B16" s="613" t="s">
        <v>617</v>
      </c>
      <c r="C16" s="47"/>
      <c r="D16" s="614"/>
      <c r="E16" s="614"/>
    </row>
    <row r="17" spans="1:5" ht="15.75" customHeight="1">
      <c r="A17" s="602" t="s">
        <v>17</v>
      </c>
      <c r="B17" s="608" t="s">
        <v>604</v>
      </c>
      <c r="C17" s="45"/>
      <c r="D17" s="615">
        <v>100</v>
      </c>
      <c r="E17" s="615">
        <v>100</v>
      </c>
    </row>
    <row r="18" spans="1:5" ht="15.75" customHeight="1">
      <c r="A18" s="602" t="s">
        <v>18</v>
      </c>
      <c r="B18" s="608" t="s">
        <v>616</v>
      </c>
      <c r="C18" s="45"/>
      <c r="D18" s="615">
        <v>821</v>
      </c>
      <c r="E18" s="615">
        <v>821</v>
      </c>
    </row>
    <row r="19" spans="1:5" ht="15.75" customHeight="1">
      <c r="A19" s="602" t="s">
        <v>19</v>
      </c>
      <c r="B19" s="608" t="s">
        <v>605</v>
      </c>
      <c r="C19" s="45"/>
      <c r="D19" s="615">
        <v>920</v>
      </c>
      <c r="E19" s="615">
        <v>920</v>
      </c>
    </row>
    <row r="20" spans="1:5" ht="15.75" customHeight="1">
      <c r="A20" s="602" t="s">
        <v>20</v>
      </c>
      <c r="B20" s="608" t="s">
        <v>606</v>
      </c>
      <c r="C20" s="45"/>
      <c r="D20" s="615">
        <v>23</v>
      </c>
      <c r="E20" s="615">
        <v>23</v>
      </c>
    </row>
    <row r="21" spans="1:5" ht="15.75" customHeight="1">
      <c r="A21" s="602" t="s">
        <v>21</v>
      </c>
      <c r="B21" s="608" t="s">
        <v>607</v>
      </c>
      <c r="C21" s="45"/>
      <c r="D21" s="615">
        <v>50</v>
      </c>
      <c r="E21" s="615">
        <v>50</v>
      </c>
    </row>
    <row r="22" spans="1:5" ht="15.75" customHeight="1">
      <c r="A22" s="602" t="s">
        <v>22</v>
      </c>
      <c r="B22" s="608" t="s">
        <v>608</v>
      </c>
      <c r="C22" s="45"/>
      <c r="D22" s="615">
        <v>360</v>
      </c>
      <c r="E22" s="615">
        <v>360</v>
      </c>
    </row>
    <row r="23" spans="1:5" ht="24" customHeight="1">
      <c r="A23" s="602" t="s">
        <v>23</v>
      </c>
      <c r="B23" s="608" t="s">
        <v>609</v>
      </c>
      <c r="C23" s="45"/>
      <c r="D23" s="615">
        <v>151</v>
      </c>
      <c r="E23" s="615">
        <v>151</v>
      </c>
    </row>
    <row r="24" spans="1:5" ht="15.75" customHeight="1">
      <c r="A24" s="602" t="s">
        <v>24</v>
      </c>
      <c r="B24" s="608" t="s">
        <v>610</v>
      </c>
      <c r="C24" s="616"/>
      <c r="D24" s="617">
        <v>220</v>
      </c>
      <c r="E24" s="617">
        <v>220</v>
      </c>
    </row>
    <row r="25" spans="1:5" ht="15.75" customHeight="1">
      <c r="A25" s="602" t="s">
        <v>25</v>
      </c>
      <c r="B25" s="608" t="s">
        <v>611</v>
      </c>
      <c r="C25" s="616"/>
      <c r="D25" s="617">
        <v>100</v>
      </c>
      <c r="E25" s="617">
        <v>100</v>
      </c>
    </row>
    <row r="26" spans="1:5" ht="15.75" customHeight="1">
      <c r="A26" s="602" t="s">
        <v>26</v>
      </c>
      <c r="B26" s="608" t="s">
        <v>612</v>
      </c>
      <c r="C26" s="616"/>
      <c r="D26" s="617">
        <v>250</v>
      </c>
      <c r="E26" s="617">
        <v>250</v>
      </c>
    </row>
    <row r="27" spans="1:5" ht="15.75" customHeight="1">
      <c r="A27" s="602" t="s">
        <v>27</v>
      </c>
      <c r="B27" s="608" t="s">
        <v>618</v>
      </c>
      <c r="C27" s="616"/>
      <c r="D27" s="617">
        <v>566</v>
      </c>
      <c r="E27" s="617">
        <v>566</v>
      </c>
    </row>
    <row r="28" spans="1:5" ht="15.75" customHeight="1">
      <c r="A28" s="602" t="s">
        <v>28</v>
      </c>
      <c r="B28" s="608" t="s">
        <v>613</v>
      </c>
      <c r="C28" s="616"/>
      <c r="D28" s="617">
        <v>250</v>
      </c>
      <c r="E28" s="617">
        <v>250</v>
      </c>
    </row>
    <row r="29" spans="1:5" ht="15.75" customHeight="1">
      <c r="A29" s="602" t="s">
        <v>29</v>
      </c>
      <c r="B29" s="608" t="s">
        <v>614</v>
      </c>
      <c r="C29" s="616"/>
      <c r="D29" s="615">
        <v>150</v>
      </c>
      <c r="E29" s="615">
        <v>150</v>
      </c>
    </row>
    <row r="30" spans="1:5" ht="15.75" customHeight="1">
      <c r="A30" s="602" t="s">
        <v>30</v>
      </c>
      <c r="B30" s="622" t="s">
        <v>620</v>
      </c>
      <c r="C30" s="616"/>
      <c r="D30" s="618">
        <v>70</v>
      </c>
      <c r="E30" s="618">
        <v>70</v>
      </c>
    </row>
    <row r="31" spans="1:5" ht="15.75" customHeight="1">
      <c r="A31" s="602" t="s">
        <v>31</v>
      </c>
      <c r="B31" s="619" t="s">
        <v>615</v>
      </c>
      <c r="C31" s="616"/>
      <c r="D31" s="620">
        <v>39</v>
      </c>
      <c r="E31" s="620">
        <v>39</v>
      </c>
    </row>
    <row r="32" spans="1:5" ht="15.75" customHeight="1">
      <c r="A32" s="383" t="s">
        <v>164</v>
      </c>
      <c r="B32" s="45"/>
      <c r="C32" s="45"/>
      <c r="D32" s="146"/>
      <c r="E32" s="146"/>
    </row>
    <row r="33" spans="1:5" ht="15.75" customHeight="1">
      <c r="A33" s="383" t="s">
        <v>165</v>
      </c>
      <c r="B33" s="45" t="s">
        <v>652</v>
      </c>
      <c r="C33" s="45"/>
      <c r="D33" s="146"/>
      <c r="E33" s="146">
        <v>117</v>
      </c>
    </row>
    <row r="34" spans="1:5" ht="15.75" customHeight="1">
      <c r="A34" s="383" t="s">
        <v>166</v>
      </c>
      <c r="B34" s="45"/>
      <c r="C34" s="45"/>
      <c r="D34" s="146"/>
      <c r="E34" s="146"/>
    </row>
    <row r="35" spans="1:5" ht="15.75" customHeight="1" thickBot="1">
      <c r="A35" s="384" t="s">
        <v>167</v>
      </c>
      <c r="B35" s="47"/>
      <c r="C35" s="47"/>
      <c r="D35" s="147"/>
      <c r="E35" s="147"/>
    </row>
    <row r="36" spans="1:5" ht="15.75" customHeight="1" thickBot="1">
      <c r="A36" s="660" t="s">
        <v>42</v>
      </c>
      <c r="B36" s="661"/>
      <c r="C36" s="385"/>
      <c r="D36" s="386">
        <f>SUM(D3:D35)</f>
        <v>11598</v>
      </c>
      <c r="E36" s="386">
        <f>SUM(E3:E35)</f>
        <v>11715</v>
      </c>
    </row>
    <row r="37" ht="12.75">
      <c r="A37" t="s">
        <v>431</v>
      </c>
    </row>
  </sheetData>
  <sheetProtection/>
  <mergeCells count="2">
    <mergeCell ref="C1:D1"/>
    <mergeCell ref="A36:B36"/>
  </mergeCells>
  <conditionalFormatting sqref="D36:E36">
    <cfRule type="cellIs" priority="1" dxfId="4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fitToHeight="1" fitToWidth="1" horizontalDpi="600" verticalDpi="600" orientation="portrait" paperSize="9" scale="95" r:id="rId1"/>
  <headerFooter alignWithMargins="0">
    <oddHeader>&amp;C&amp;"Times New Roman CE,Félkövér"&amp;12
K I M U T A T Á S
a 2012. évi céljelleggel nyújtott támogatásokról&amp;R&amp;"Times New Roman CE,Félkövér dőlt"&amp;11 9. melléklet a 1/2012. (II.29)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I49" sqref="I49"/>
    </sheetView>
  </sheetViews>
  <sheetFormatPr defaultColWidth="9.00390625" defaultRowHeight="12.75"/>
  <cols>
    <col min="1" max="1" width="38.625" style="77" customWidth="1"/>
    <col min="2" max="5" width="13.875" style="77" customWidth="1"/>
    <col min="6" max="16384" width="9.375" style="77" customWidth="1"/>
  </cols>
  <sheetData>
    <row r="1" spans="1:5" ht="12.75">
      <c r="A1" s="387"/>
      <c r="B1" s="387"/>
      <c r="C1" s="387"/>
      <c r="D1" s="387"/>
      <c r="E1" s="387"/>
    </row>
    <row r="2" spans="1:5" ht="15.75">
      <c r="A2" s="388" t="s">
        <v>176</v>
      </c>
      <c r="B2" s="670"/>
      <c r="C2" s="670"/>
      <c r="D2" s="670"/>
      <c r="E2" s="670"/>
    </row>
    <row r="3" spans="1:5" ht="14.25" thickBot="1">
      <c r="A3" s="387"/>
      <c r="B3" s="387"/>
      <c r="C3" s="387"/>
      <c r="D3" s="671" t="s">
        <v>169</v>
      </c>
      <c r="E3" s="671"/>
    </row>
    <row r="4" spans="1:5" ht="15" customHeight="1" thickBot="1">
      <c r="A4" s="389" t="s">
        <v>168</v>
      </c>
      <c r="B4" s="390" t="s">
        <v>223</v>
      </c>
      <c r="C4" s="390" t="s">
        <v>243</v>
      </c>
      <c r="D4" s="390" t="s">
        <v>432</v>
      </c>
      <c r="E4" s="391" t="s">
        <v>37</v>
      </c>
    </row>
    <row r="5" spans="1:5" ht="12.75">
      <c r="A5" s="392" t="s">
        <v>170</v>
      </c>
      <c r="B5" s="149"/>
      <c r="C5" s="149"/>
      <c r="D5" s="149"/>
      <c r="E5" s="393">
        <f aca="true" t="shared" si="0" ref="E5:E11">SUM(B5:D5)</f>
        <v>0</v>
      </c>
    </row>
    <row r="6" spans="1:5" ht="12.75">
      <c r="A6" s="394" t="s">
        <v>186</v>
      </c>
      <c r="B6" s="150"/>
      <c r="C6" s="150"/>
      <c r="D6" s="150"/>
      <c r="E6" s="395">
        <f t="shared" si="0"/>
        <v>0</v>
      </c>
    </row>
    <row r="7" spans="1:5" ht="12.75">
      <c r="A7" s="396" t="s">
        <v>171</v>
      </c>
      <c r="B7" s="151"/>
      <c r="C7" s="151"/>
      <c r="D7" s="151"/>
      <c r="E7" s="397">
        <f t="shared" si="0"/>
        <v>0</v>
      </c>
    </row>
    <row r="8" spans="1:5" ht="12.75">
      <c r="A8" s="396" t="s">
        <v>189</v>
      </c>
      <c r="B8" s="151"/>
      <c r="C8" s="151"/>
      <c r="D8" s="151"/>
      <c r="E8" s="397">
        <f t="shared" si="0"/>
        <v>0</v>
      </c>
    </row>
    <row r="9" spans="1:5" ht="12.75">
      <c r="A9" s="396" t="s">
        <v>172</v>
      </c>
      <c r="B9" s="151"/>
      <c r="C9" s="151"/>
      <c r="D9" s="151"/>
      <c r="E9" s="397">
        <f t="shared" si="0"/>
        <v>0</v>
      </c>
    </row>
    <row r="10" spans="1:5" ht="12.75">
      <c r="A10" s="396" t="s">
        <v>173</v>
      </c>
      <c r="B10" s="151"/>
      <c r="C10" s="151"/>
      <c r="D10" s="151"/>
      <c r="E10" s="397">
        <f t="shared" si="0"/>
        <v>0</v>
      </c>
    </row>
    <row r="11" spans="1:5" ht="13.5" thickBot="1">
      <c r="A11" s="152"/>
      <c r="B11" s="153"/>
      <c r="C11" s="153"/>
      <c r="D11" s="153"/>
      <c r="E11" s="397">
        <f t="shared" si="0"/>
        <v>0</v>
      </c>
    </row>
    <row r="12" spans="1:5" ht="13.5" thickBot="1">
      <c r="A12" s="398" t="s">
        <v>175</v>
      </c>
      <c r="B12" s="399">
        <f>B5+SUM(B7:B11)</f>
        <v>0</v>
      </c>
      <c r="C12" s="399">
        <f>C5+SUM(C7:C11)</f>
        <v>0</v>
      </c>
      <c r="D12" s="399">
        <f>D5+SUM(D7:D11)</f>
        <v>0</v>
      </c>
      <c r="E12" s="400">
        <f>E5+SUM(E7:E11)</f>
        <v>0</v>
      </c>
    </row>
    <row r="13" spans="1:5" ht="13.5" thickBot="1">
      <c r="A13" s="82"/>
      <c r="B13" s="82"/>
      <c r="C13" s="82"/>
      <c r="D13" s="82"/>
      <c r="E13" s="82"/>
    </row>
    <row r="14" spans="1:5" ht="15" customHeight="1" thickBot="1">
      <c r="A14" s="389" t="s">
        <v>174</v>
      </c>
      <c r="B14" s="390" t="s">
        <v>223</v>
      </c>
      <c r="C14" s="390" t="s">
        <v>243</v>
      </c>
      <c r="D14" s="390" t="s">
        <v>432</v>
      </c>
      <c r="E14" s="391" t="s">
        <v>37</v>
      </c>
    </row>
    <row r="15" spans="1:5" ht="12.75">
      <c r="A15" s="392" t="s">
        <v>182</v>
      </c>
      <c r="B15" s="149"/>
      <c r="C15" s="149"/>
      <c r="D15" s="149"/>
      <c r="E15" s="393">
        <f aca="true" t="shared" si="1" ref="E15:E21">SUM(B15:D15)</f>
        <v>0</v>
      </c>
    </row>
    <row r="16" spans="1:5" ht="12.75">
      <c r="A16" s="401" t="s">
        <v>183</v>
      </c>
      <c r="B16" s="151"/>
      <c r="C16" s="151"/>
      <c r="D16" s="151"/>
      <c r="E16" s="397">
        <f t="shared" si="1"/>
        <v>0</v>
      </c>
    </row>
    <row r="17" spans="1:5" ht="12.75">
      <c r="A17" s="396" t="s">
        <v>184</v>
      </c>
      <c r="B17" s="151"/>
      <c r="C17" s="151"/>
      <c r="D17" s="151"/>
      <c r="E17" s="397">
        <f t="shared" si="1"/>
        <v>0</v>
      </c>
    </row>
    <row r="18" spans="1:5" ht="12.75">
      <c r="A18" s="396" t="s">
        <v>185</v>
      </c>
      <c r="B18" s="151"/>
      <c r="C18" s="151"/>
      <c r="D18" s="151"/>
      <c r="E18" s="397">
        <f t="shared" si="1"/>
        <v>0</v>
      </c>
    </row>
    <row r="19" spans="1:5" ht="12.75">
      <c r="A19" s="154"/>
      <c r="B19" s="151"/>
      <c r="C19" s="151"/>
      <c r="D19" s="151"/>
      <c r="E19" s="397">
        <f t="shared" si="1"/>
        <v>0</v>
      </c>
    </row>
    <row r="20" spans="1:5" ht="12.75">
      <c r="A20" s="154"/>
      <c r="B20" s="151"/>
      <c r="C20" s="151"/>
      <c r="D20" s="151"/>
      <c r="E20" s="397">
        <f t="shared" si="1"/>
        <v>0</v>
      </c>
    </row>
    <row r="21" spans="1:5" ht="13.5" thickBot="1">
      <c r="A21" s="152"/>
      <c r="B21" s="153"/>
      <c r="C21" s="153"/>
      <c r="D21" s="153"/>
      <c r="E21" s="397">
        <f t="shared" si="1"/>
        <v>0</v>
      </c>
    </row>
    <row r="22" spans="1:5" ht="13.5" thickBot="1">
      <c r="A22" s="398" t="s">
        <v>42</v>
      </c>
      <c r="B22" s="399">
        <f>SUM(B15:B21)</f>
        <v>0</v>
      </c>
      <c r="C22" s="399">
        <f>SUM(C15:C21)</f>
        <v>0</v>
      </c>
      <c r="D22" s="399">
        <f>SUM(D15:D21)</f>
        <v>0</v>
      </c>
      <c r="E22" s="400">
        <f>SUM(E15:E21)</f>
        <v>0</v>
      </c>
    </row>
    <row r="23" spans="1:5" ht="12.75">
      <c r="A23" s="387"/>
      <c r="B23" s="387"/>
      <c r="C23" s="387"/>
      <c r="D23" s="387"/>
      <c r="E23" s="387"/>
    </row>
    <row r="24" spans="1:5" ht="12.75">
      <c r="A24" s="387"/>
      <c r="B24" s="387"/>
      <c r="C24" s="387"/>
      <c r="D24" s="387"/>
      <c r="E24" s="387"/>
    </row>
    <row r="25" spans="1:5" ht="15.75">
      <c r="A25" s="388" t="s">
        <v>176</v>
      </c>
      <c r="B25" s="670"/>
      <c r="C25" s="670"/>
      <c r="D25" s="670"/>
      <c r="E25" s="670"/>
    </row>
    <row r="26" spans="1:5" ht="14.25" thickBot="1">
      <c r="A26" s="387"/>
      <c r="B26" s="387"/>
      <c r="C26" s="387"/>
      <c r="D26" s="671" t="s">
        <v>169</v>
      </c>
      <c r="E26" s="671"/>
    </row>
    <row r="27" spans="1:5" ht="13.5" thickBot="1">
      <c r="A27" s="389" t="s">
        <v>168</v>
      </c>
      <c r="B27" s="390" t="s">
        <v>223</v>
      </c>
      <c r="C27" s="390" t="s">
        <v>243</v>
      </c>
      <c r="D27" s="390" t="s">
        <v>432</v>
      </c>
      <c r="E27" s="391" t="s">
        <v>37</v>
      </c>
    </row>
    <row r="28" spans="1:5" ht="12.75">
      <c r="A28" s="392" t="s">
        <v>170</v>
      </c>
      <c r="B28" s="149"/>
      <c r="C28" s="149"/>
      <c r="D28" s="149"/>
      <c r="E28" s="393">
        <f aca="true" t="shared" si="2" ref="E28:E34">SUM(B28:D28)</f>
        <v>0</v>
      </c>
    </row>
    <row r="29" spans="1:5" ht="12.75">
      <c r="A29" s="394" t="s">
        <v>186</v>
      </c>
      <c r="B29" s="150"/>
      <c r="C29" s="150"/>
      <c r="D29" s="150"/>
      <c r="E29" s="395">
        <f t="shared" si="2"/>
        <v>0</v>
      </c>
    </row>
    <row r="30" spans="1:5" ht="12.75">
      <c r="A30" s="396" t="s">
        <v>171</v>
      </c>
      <c r="B30" s="151"/>
      <c r="C30" s="151"/>
      <c r="D30" s="151"/>
      <c r="E30" s="397">
        <f t="shared" si="2"/>
        <v>0</v>
      </c>
    </row>
    <row r="31" spans="1:5" ht="12.75">
      <c r="A31" s="396" t="s">
        <v>189</v>
      </c>
      <c r="B31" s="151"/>
      <c r="C31" s="151"/>
      <c r="D31" s="151"/>
      <c r="E31" s="397">
        <f t="shared" si="2"/>
        <v>0</v>
      </c>
    </row>
    <row r="32" spans="1:5" ht="12.75">
      <c r="A32" s="396" t="s">
        <v>172</v>
      </c>
      <c r="B32" s="151"/>
      <c r="C32" s="151"/>
      <c r="D32" s="151"/>
      <c r="E32" s="397">
        <f t="shared" si="2"/>
        <v>0</v>
      </c>
    </row>
    <row r="33" spans="1:5" ht="12.75">
      <c r="A33" s="396" t="s">
        <v>173</v>
      </c>
      <c r="B33" s="151"/>
      <c r="C33" s="151"/>
      <c r="D33" s="151"/>
      <c r="E33" s="397">
        <f t="shared" si="2"/>
        <v>0</v>
      </c>
    </row>
    <row r="34" spans="1:5" ht="13.5" thickBot="1">
      <c r="A34" s="152"/>
      <c r="B34" s="153"/>
      <c r="C34" s="153"/>
      <c r="D34" s="153"/>
      <c r="E34" s="397">
        <f t="shared" si="2"/>
        <v>0</v>
      </c>
    </row>
    <row r="35" spans="1:5" ht="13.5" thickBot="1">
      <c r="A35" s="398" t="s">
        <v>175</v>
      </c>
      <c r="B35" s="399">
        <f>B28+SUM(B30:B34)</f>
        <v>0</v>
      </c>
      <c r="C35" s="399">
        <f>C28+SUM(C30:C34)</f>
        <v>0</v>
      </c>
      <c r="D35" s="399">
        <f>D28+SUM(D30:D34)</f>
        <v>0</v>
      </c>
      <c r="E35" s="400">
        <f>E28+SUM(E30:E34)</f>
        <v>0</v>
      </c>
    </row>
    <row r="36" spans="1:5" ht="13.5" thickBot="1">
      <c r="A36" s="82"/>
      <c r="B36" s="82"/>
      <c r="C36" s="82"/>
      <c r="D36" s="82"/>
      <c r="E36" s="82"/>
    </row>
    <row r="37" spans="1:5" ht="13.5" thickBot="1">
      <c r="A37" s="389" t="s">
        <v>174</v>
      </c>
      <c r="B37" s="390" t="s">
        <v>223</v>
      </c>
      <c r="C37" s="390" t="s">
        <v>243</v>
      </c>
      <c r="D37" s="390" t="s">
        <v>432</v>
      </c>
      <c r="E37" s="391" t="s">
        <v>37</v>
      </c>
    </row>
    <row r="38" spans="1:5" ht="12.75">
      <c r="A38" s="392" t="s">
        <v>182</v>
      </c>
      <c r="B38" s="149"/>
      <c r="C38" s="149"/>
      <c r="D38" s="149"/>
      <c r="E38" s="393">
        <f aca="true" t="shared" si="3" ref="E38:E44">SUM(B38:D38)</f>
        <v>0</v>
      </c>
    </row>
    <row r="39" spans="1:5" ht="12.75">
      <c r="A39" s="401" t="s">
        <v>183</v>
      </c>
      <c r="B39" s="151"/>
      <c r="C39" s="151"/>
      <c r="D39" s="151"/>
      <c r="E39" s="397">
        <f t="shared" si="3"/>
        <v>0</v>
      </c>
    </row>
    <row r="40" spans="1:5" ht="12.75">
      <c r="A40" s="396" t="s">
        <v>184</v>
      </c>
      <c r="B40" s="151"/>
      <c r="C40" s="151"/>
      <c r="D40" s="151"/>
      <c r="E40" s="397">
        <f t="shared" si="3"/>
        <v>0</v>
      </c>
    </row>
    <row r="41" spans="1:5" ht="12.75">
      <c r="A41" s="396" t="s">
        <v>185</v>
      </c>
      <c r="B41" s="151"/>
      <c r="C41" s="151"/>
      <c r="D41" s="151"/>
      <c r="E41" s="397">
        <f t="shared" si="3"/>
        <v>0</v>
      </c>
    </row>
    <row r="42" spans="1:5" ht="12.75">
      <c r="A42" s="154"/>
      <c r="B42" s="151"/>
      <c r="C42" s="151"/>
      <c r="D42" s="151"/>
      <c r="E42" s="397">
        <f t="shared" si="3"/>
        <v>0</v>
      </c>
    </row>
    <row r="43" spans="1:5" ht="12.75">
      <c r="A43" s="154"/>
      <c r="B43" s="151"/>
      <c r="C43" s="151"/>
      <c r="D43" s="151"/>
      <c r="E43" s="397">
        <f t="shared" si="3"/>
        <v>0</v>
      </c>
    </row>
    <row r="44" spans="1:5" ht="13.5" thickBot="1">
      <c r="A44" s="152"/>
      <c r="B44" s="153"/>
      <c r="C44" s="153"/>
      <c r="D44" s="153"/>
      <c r="E44" s="397">
        <f t="shared" si="3"/>
        <v>0</v>
      </c>
    </row>
    <row r="45" spans="1:5" ht="13.5" thickBot="1">
      <c r="A45" s="398" t="s">
        <v>42</v>
      </c>
      <c r="B45" s="399">
        <f>SUM(B38:B44)</f>
        <v>0</v>
      </c>
      <c r="C45" s="399">
        <f>SUM(C38:C44)</f>
        <v>0</v>
      </c>
      <c r="D45" s="399">
        <f>SUM(D38:D44)</f>
        <v>0</v>
      </c>
      <c r="E45" s="400">
        <f>SUM(E38:E44)</f>
        <v>0</v>
      </c>
    </row>
    <row r="46" spans="1:5" ht="12.75">
      <c r="A46" s="387"/>
      <c r="B46" s="387"/>
      <c r="C46" s="387"/>
      <c r="D46" s="387"/>
      <c r="E46" s="387"/>
    </row>
    <row r="47" spans="1:5" ht="15.75">
      <c r="A47" s="669" t="s">
        <v>433</v>
      </c>
      <c r="B47" s="669"/>
      <c r="C47" s="669"/>
      <c r="D47" s="669"/>
      <c r="E47" s="669"/>
    </row>
    <row r="48" spans="1:5" ht="13.5" thickBot="1">
      <c r="A48" s="387"/>
      <c r="B48" s="387"/>
      <c r="C48" s="387"/>
      <c r="D48" s="387"/>
      <c r="E48" s="387"/>
    </row>
    <row r="49" spans="1:8" ht="13.5" thickBot="1">
      <c r="A49" s="676" t="s">
        <v>177</v>
      </c>
      <c r="B49" s="677"/>
      <c r="C49" s="678"/>
      <c r="D49" s="674" t="s">
        <v>190</v>
      </c>
      <c r="E49" s="675"/>
      <c r="H49" s="78"/>
    </row>
    <row r="50" spans="1:5" ht="12.75">
      <c r="A50" s="679"/>
      <c r="B50" s="680"/>
      <c r="C50" s="681"/>
      <c r="D50" s="665"/>
      <c r="E50" s="666"/>
    </row>
    <row r="51" spans="1:5" ht="13.5" thickBot="1">
      <c r="A51" s="682"/>
      <c r="B51" s="683"/>
      <c r="C51" s="684"/>
      <c r="D51" s="667"/>
      <c r="E51" s="668"/>
    </row>
    <row r="52" spans="1:5" ht="13.5" thickBot="1">
      <c r="A52" s="662" t="s">
        <v>42</v>
      </c>
      <c r="B52" s="663"/>
      <c r="C52" s="664"/>
      <c r="D52" s="672">
        <f>SUM(D50:E51)</f>
        <v>0</v>
      </c>
      <c r="E52" s="673"/>
    </row>
  </sheetData>
  <sheetProtection sheet="1" objects="1" scenarios="1"/>
  <mergeCells count="13">
    <mergeCell ref="A49:C49"/>
    <mergeCell ref="A50:C50"/>
    <mergeCell ref="A51:C51"/>
    <mergeCell ref="A52:C52"/>
    <mergeCell ref="D50:E50"/>
    <mergeCell ref="D51:E51"/>
    <mergeCell ref="A47:E47"/>
    <mergeCell ref="B2:E2"/>
    <mergeCell ref="B25:E25"/>
    <mergeCell ref="D3:E3"/>
    <mergeCell ref="D26:E26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1/2012. (II.29.)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67">
      <selection activeCell="I14" sqref="H14:I1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04"/>
      <c r="D1" s="463" t="s">
        <v>528</v>
      </c>
    </row>
    <row r="2" spans="1:4" s="155" customFormat="1" ht="25.5" customHeight="1">
      <c r="A2" s="685" t="s">
        <v>513</v>
      </c>
      <c r="B2" s="686"/>
      <c r="C2" s="460" t="s">
        <v>512</v>
      </c>
      <c r="D2" s="405" t="s">
        <v>43</v>
      </c>
    </row>
    <row r="3" spans="1:4" s="155" customFormat="1" ht="16.5" thickBot="1">
      <c r="A3" s="406" t="s">
        <v>435</v>
      </c>
      <c r="B3" s="407"/>
      <c r="C3" s="461" t="s">
        <v>646</v>
      </c>
      <c r="D3" s="462" t="s">
        <v>44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649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06" customFormat="1" ht="12" customHeight="1" thickBot="1">
      <c r="A8" s="367" t="s">
        <v>3</v>
      </c>
      <c r="B8" s="415"/>
      <c r="C8" s="416" t="s">
        <v>438</v>
      </c>
      <c r="D8" s="220">
        <f>+D9+D16</f>
        <v>0</v>
      </c>
    </row>
    <row r="9" spans="1:4" s="157" customFormat="1" ht="12" customHeight="1" thickBot="1">
      <c r="A9" s="367" t="s">
        <v>4</v>
      </c>
      <c r="B9" s="415"/>
      <c r="C9" s="416" t="s">
        <v>439</v>
      </c>
      <c r="D9" s="220">
        <f>SUM(D10:D15)</f>
        <v>0</v>
      </c>
    </row>
    <row r="10" spans="1:4" s="158" customFormat="1" ht="12" customHeight="1">
      <c r="A10" s="417"/>
      <c r="B10" s="418" t="s">
        <v>131</v>
      </c>
      <c r="C10" s="419" t="s">
        <v>50</v>
      </c>
      <c r="D10" s="35"/>
    </row>
    <row r="11" spans="1:4" s="158" customFormat="1" ht="12" customHeight="1">
      <c r="A11" s="417"/>
      <c r="B11" s="418" t="s">
        <v>132</v>
      </c>
      <c r="C11" s="419" t="s">
        <v>92</v>
      </c>
      <c r="D11" s="35"/>
    </row>
    <row r="12" spans="1:4" s="158" customFormat="1" ht="12" customHeight="1">
      <c r="A12" s="417"/>
      <c r="B12" s="418" t="s">
        <v>133</v>
      </c>
      <c r="C12" s="419" t="s">
        <v>51</v>
      </c>
      <c r="D12" s="35"/>
    </row>
    <row r="13" spans="1:4" s="158" customFormat="1" ht="12" customHeight="1">
      <c r="A13" s="417"/>
      <c r="B13" s="418" t="s">
        <v>134</v>
      </c>
      <c r="C13" s="419" t="s">
        <v>247</v>
      </c>
      <c r="D13" s="35"/>
    </row>
    <row r="14" spans="1:4" s="158" customFormat="1" ht="12" customHeight="1">
      <c r="A14" s="417"/>
      <c r="B14" s="418" t="s">
        <v>135</v>
      </c>
      <c r="C14" s="419" t="s">
        <v>411</v>
      </c>
      <c r="D14" s="35"/>
    </row>
    <row r="15" spans="1:4" s="158" customFormat="1" ht="12" customHeight="1" thickBot="1">
      <c r="A15" s="417"/>
      <c r="B15" s="418" t="s">
        <v>145</v>
      </c>
      <c r="C15" s="419" t="s">
        <v>249</v>
      </c>
      <c r="D15" s="35"/>
    </row>
    <row r="16" spans="1:4" s="157" customFormat="1" ht="12" customHeight="1" thickBot="1">
      <c r="A16" s="367" t="s">
        <v>5</v>
      </c>
      <c r="B16" s="415"/>
      <c r="C16" s="416" t="s">
        <v>250</v>
      </c>
      <c r="D16" s="220">
        <f>SUM(D17:D24)</f>
        <v>0</v>
      </c>
    </row>
    <row r="17" spans="1:4" s="157" customFormat="1" ht="12" customHeight="1">
      <c r="A17" s="420"/>
      <c r="B17" s="418" t="s">
        <v>103</v>
      </c>
      <c r="C17" s="14" t="s">
        <v>255</v>
      </c>
      <c r="D17" s="36"/>
    </row>
    <row r="18" spans="1:4" s="157" customFormat="1" ht="12" customHeight="1">
      <c r="A18" s="417"/>
      <c r="B18" s="418" t="s">
        <v>104</v>
      </c>
      <c r="C18" s="10" t="s">
        <v>256</v>
      </c>
      <c r="D18" s="35"/>
    </row>
    <row r="19" spans="1:4" s="157" customFormat="1" ht="12" customHeight="1">
      <c r="A19" s="417"/>
      <c r="B19" s="418" t="s">
        <v>105</v>
      </c>
      <c r="C19" s="10" t="s">
        <v>257</v>
      </c>
      <c r="D19" s="35"/>
    </row>
    <row r="20" spans="1:4" s="157" customFormat="1" ht="12" customHeight="1">
      <c r="A20" s="417"/>
      <c r="B20" s="418" t="s">
        <v>106</v>
      </c>
      <c r="C20" s="10" t="s">
        <v>258</v>
      </c>
      <c r="D20" s="35"/>
    </row>
    <row r="21" spans="1:4" s="157" customFormat="1" ht="12" customHeight="1">
      <c r="A21" s="417"/>
      <c r="B21" s="418" t="s">
        <v>251</v>
      </c>
      <c r="C21" s="9" t="s">
        <v>259</v>
      </c>
      <c r="D21" s="35"/>
    </row>
    <row r="22" spans="1:4" s="157" customFormat="1" ht="12" customHeight="1">
      <c r="A22" s="422"/>
      <c r="B22" s="418" t="s">
        <v>252</v>
      </c>
      <c r="C22" s="10" t="s">
        <v>260</v>
      </c>
      <c r="D22" s="37"/>
    </row>
    <row r="23" spans="1:4" s="158" customFormat="1" ht="12" customHeight="1">
      <c r="A23" s="417"/>
      <c r="B23" s="418" t="s">
        <v>253</v>
      </c>
      <c r="C23" s="10" t="s">
        <v>261</v>
      </c>
      <c r="D23" s="35"/>
    </row>
    <row r="24" spans="1:4" s="158" customFormat="1" ht="12" customHeight="1" thickBot="1">
      <c r="A24" s="423"/>
      <c r="B24" s="424" t="s">
        <v>254</v>
      </c>
      <c r="C24" s="9" t="s">
        <v>262</v>
      </c>
      <c r="D24" s="38"/>
    </row>
    <row r="25" spans="1:4" s="158" customFormat="1" ht="12" customHeight="1" thickBot="1">
      <c r="A25" s="367" t="s">
        <v>6</v>
      </c>
      <c r="B25" s="425"/>
      <c r="C25" s="416" t="s">
        <v>265</v>
      </c>
      <c r="D25" s="298"/>
    </row>
    <row r="26" spans="1:4" s="157" customFormat="1" ht="12" customHeight="1" thickBot="1">
      <c r="A26" s="367" t="s">
        <v>7</v>
      </c>
      <c r="B26" s="415"/>
      <c r="C26" s="416" t="s">
        <v>514</v>
      </c>
      <c r="D26" s="220">
        <f>SUM(D27:D34)</f>
        <v>0</v>
      </c>
    </row>
    <row r="27" spans="1:4" s="158" customFormat="1" ht="12" customHeight="1">
      <c r="A27" s="417"/>
      <c r="B27" s="418" t="s">
        <v>109</v>
      </c>
      <c r="C27" s="12" t="s">
        <v>272</v>
      </c>
      <c r="D27" s="557"/>
    </row>
    <row r="28" spans="1:4" s="158" customFormat="1" ht="12" customHeight="1">
      <c r="A28" s="417"/>
      <c r="B28" s="418" t="s">
        <v>110</v>
      </c>
      <c r="C28" s="10" t="s">
        <v>273</v>
      </c>
      <c r="D28" s="557"/>
    </row>
    <row r="29" spans="1:4" s="158" customFormat="1" ht="12" customHeight="1">
      <c r="A29" s="417"/>
      <c r="B29" s="418" t="s">
        <v>111</v>
      </c>
      <c r="C29" s="10" t="s">
        <v>274</v>
      </c>
      <c r="D29" s="557"/>
    </row>
    <row r="30" spans="1:4" s="158" customFormat="1" ht="12" customHeight="1">
      <c r="A30" s="417"/>
      <c r="B30" s="418" t="s">
        <v>267</v>
      </c>
      <c r="C30" s="10" t="s">
        <v>114</v>
      </c>
      <c r="D30" s="557"/>
    </row>
    <row r="31" spans="1:4" s="158" customFormat="1" ht="12" customHeight="1">
      <c r="A31" s="417"/>
      <c r="B31" s="418" t="s">
        <v>268</v>
      </c>
      <c r="C31" s="10" t="s">
        <v>275</v>
      </c>
      <c r="D31" s="557"/>
    </row>
    <row r="32" spans="1:4" s="158" customFormat="1" ht="12" customHeight="1">
      <c r="A32" s="417"/>
      <c r="B32" s="418" t="s">
        <v>269</v>
      </c>
      <c r="C32" s="10" t="s">
        <v>276</v>
      </c>
      <c r="D32" s="557"/>
    </row>
    <row r="33" spans="1:4" s="158" customFormat="1" ht="12" customHeight="1">
      <c r="A33" s="417"/>
      <c r="B33" s="418" t="s">
        <v>270</v>
      </c>
      <c r="C33" s="10" t="s">
        <v>277</v>
      </c>
      <c r="D33" s="557"/>
    </row>
    <row r="34" spans="1:4" s="158" customFormat="1" ht="12" customHeight="1" thickBot="1">
      <c r="A34" s="423"/>
      <c r="B34" s="424" t="s">
        <v>271</v>
      </c>
      <c r="C34" s="16" t="s">
        <v>440</v>
      </c>
      <c r="D34" s="306"/>
    </row>
    <row r="35" spans="1:4" s="158" customFormat="1" ht="12" customHeight="1" thickBot="1">
      <c r="A35" s="375" t="s">
        <v>8</v>
      </c>
      <c r="B35" s="195"/>
      <c r="C35" s="195" t="s">
        <v>441</v>
      </c>
      <c r="D35" s="220">
        <f>SUM(D36,D42)</f>
        <v>0</v>
      </c>
    </row>
    <row r="36" spans="1:4" s="158" customFormat="1" ht="12" customHeight="1">
      <c r="A36" s="420"/>
      <c r="B36" s="299" t="s">
        <v>112</v>
      </c>
      <c r="C36" s="300" t="s">
        <v>281</v>
      </c>
      <c r="D36" s="421">
        <f>SUM(D37:D41)</f>
        <v>0</v>
      </c>
    </row>
    <row r="37" spans="1:4" s="158" customFormat="1" ht="12" customHeight="1">
      <c r="A37" s="417"/>
      <c r="B37" s="279" t="s">
        <v>115</v>
      </c>
      <c r="C37" s="30" t="s">
        <v>282</v>
      </c>
      <c r="D37" s="35"/>
    </row>
    <row r="38" spans="1:4" s="158" customFormat="1" ht="12" customHeight="1">
      <c r="A38" s="417"/>
      <c r="B38" s="279" t="s">
        <v>116</v>
      </c>
      <c r="C38" s="30" t="s">
        <v>283</v>
      </c>
      <c r="D38" s="35"/>
    </row>
    <row r="39" spans="1:4" s="158" customFormat="1" ht="12" customHeight="1">
      <c r="A39" s="417"/>
      <c r="B39" s="279" t="s">
        <v>117</v>
      </c>
      <c r="C39" s="30" t="s">
        <v>442</v>
      </c>
      <c r="D39" s="35"/>
    </row>
    <row r="40" spans="1:4" s="158" customFormat="1" ht="12" customHeight="1">
      <c r="A40" s="417"/>
      <c r="B40" s="279" t="s">
        <v>118</v>
      </c>
      <c r="C40" s="30" t="s">
        <v>53</v>
      </c>
      <c r="D40" s="35"/>
    </row>
    <row r="41" spans="1:4" s="158" customFormat="1" ht="12" customHeight="1">
      <c r="A41" s="417"/>
      <c r="B41" s="279" t="s">
        <v>279</v>
      </c>
      <c r="C41" s="30" t="s">
        <v>285</v>
      </c>
      <c r="D41" s="35"/>
    </row>
    <row r="42" spans="1:4" s="158" customFormat="1" ht="12" customHeight="1">
      <c r="A42" s="417"/>
      <c r="B42" s="279" t="s">
        <v>113</v>
      </c>
      <c r="C42" s="296" t="s">
        <v>286</v>
      </c>
      <c r="D42" s="90">
        <f>SUM(D43:D47)</f>
        <v>0</v>
      </c>
    </row>
    <row r="43" spans="1:4" s="158" customFormat="1" ht="12" customHeight="1">
      <c r="A43" s="417"/>
      <c r="B43" s="279" t="s">
        <v>121</v>
      </c>
      <c r="C43" s="30" t="s">
        <v>282</v>
      </c>
      <c r="D43" s="35"/>
    </row>
    <row r="44" spans="1:4" s="158" customFormat="1" ht="12" customHeight="1">
      <c r="A44" s="417"/>
      <c r="B44" s="279" t="s">
        <v>122</v>
      </c>
      <c r="C44" s="30" t="s">
        <v>283</v>
      </c>
      <c r="D44" s="35"/>
    </row>
    <row r="45" spans="1:4" s="158" customFormat="1" ht="12" customHeight="1">
      <c r="A45" s="417"/>
      <c r="B45" s="279" t="s">
        <v>123</v>
      </c>
      <c r="C45" s="30" t="s">
        <v>284</v>
      </c>
      <c r="D45" s="35"/>
    </row>
    <row r="46" spans="1:4" s="158" customFormat="1" ht="12" customHeight="1">
      <c r="A46" s="417"/>
      <c r="B46" s="279" t="s">
        <v>124</v>
      </c>
      <c r="C46" s="30" t="s">
        <v>53</v>
      </c>
      <c r="D46" s="35"/>
    </row>
    <row r="47" spans="1:4" s="158" customFormat="1" ht="12" customHeight="1" thickBot="1">
      <c r="A47" s="426"/>
      <c r="B47" s="301" t="s">
        <v>280</v>
      </c>
      <c r="C47" s="202" t="s">
        <v>491</v>
      </c>
      <c r="D47" s="302"/>
    </row>
    <row r="48" spans="1:4" s="157" customFormat="1" ht="12" customHeight="1" thickBot="1">
      <c r="A48" s="375" t="s">
        <v>9</v>
      </c>
      <c r="B48" s="415"/>
      <c r="C48" s="195" t="s">
        <v>443</v>
      </c>
      <c r="D48" s="220">
        <f>SUM(D49:D51)</f>
        <v>0</v>
      </c>
    </row>
    <row r="49" spans="1:4" s="158" customFormat="1" ht="12" customHeight="1">
      <c r="A49" s="417"/>
      <c r="B49" s="279" t="s">
        <v>119</v>
      </c>
      <c r="C49" s="12" t="s">
        <v>290</v>
      </c>
      <c r="D49" s="35"/>
    </row>
    <row r="50" spans="1:4" s="158" customFormat="1" ht="12" customHeight="1">
      <c r="A50" s="417"/>
      <c r="B50" s="279" t="s">
        <v>120</v>
      </c>
      <c r="C50" s="10" t="s">
        <v>291</v>
      </c>
      <c r="D50" s="35"/>
    </row>
    <row r="51" spans="1:4" s="158" customFormat="1" ht="12" customHeight="1" thickBot="1">
      <c r="A51" s="417"/>
      <c r="B51" s="279" t="s">
        <v>289</v>
      </c>
      <c r="C51" s="13" t="s">
        <v>206</v>
      </c>
      <c r="D51" s="35"/>
    </row>
    <row r="52" spans="1:4" s="158" customFormat="1" ht="12" customHeight="1" thickBot="1">
      <c r="A52" s="367" t="s">
        <v>10</v>
      </c>
      <c r="B52" s="415"/>
      <c r="C52" s="195" t="s">
        <v>444</v>
      </c>
      <c r="D52" s="220">
        <f>SUM(D53:D54)</f>
        <v>0</v>
      </c>
    </row>
    <row r="53" spans="1:4" s="158" customFormat="1" ht="12" customHeight="1">
      <c r="A53" s="427"/>
      <c r="B53" s="279" t="s">
        <v>293</v>
      </c>
      <c r="C53" s="10" t="s">
        <v>180</v>
      </c>
      <c r="D53" s="39"/>
    </row>
    <row r="54" spans="1:4" s="158" customFormat="1" ht="12" customHeight="1" thickBot="1">
      <c r="A54" s="417"/>
      <c r="B54" s="279" t="s">
        <v>294</v>
      </c>
      <c r="C54" s="10" t="s">
        <v>181</v>
      </c>
      <c r="D54" s="35"/>
    </row>
    <row r="55" spans="1:4" s="158" customFormat="1" ht="12" customHeight="1" thickBot="1">
      <c r="A55" s="375" t="s">
        <v>11</v>
      </c>
      <c r="B55" s="428"/>
      <c r="C55" s="429" t="s">
        <v>445</v>
      </c>
      <c r="D55" s="561"/>
    </row>
    <row r="56" spans="1:4" s="157" customFormat="1" ht="12" customHeight="1" thickBot="1">
      <c r="A56" s="430" t="s">
        <v>12</v>
      </c>
      <c r="B56" s="431"/>
      <c r="C56" s="432" t="s">
        <v>446</v>
      </c>
      <c r="D56" s="433">
        <f>+D9+D16+D25+D26+D35+D48+D52+D55</f>
        <v>0</v>
      </c>
    </row>
    <row r="57" spans="1:4" s="157" customFormat="1" ht="12" customHeight="1" thickBot="1">
      <c r="A57" s="367" t="s">
        <v>13</v>
      </c>
      <c r="B57" s="303"/>
      <c r="C57" s="195" t="s">
        <v>447</v>
      </c>
      <c r="D57" s="558">
        <f>+D58+D59</f>
        <v>1280</v>
      </c>
    </row>
    <row r="58" spans="1:4" s="157" customFormat="1" ht="12" customHeight="1">
      <c r="A58" s="420"/>
      <c r="B58" s="299" t="s">
        <v>192</v>
      </c>
      <c r="C58" s="259" t="s">
        <v>299</v>
      </c>
      <c r="D58" s="555">
        <v>1280</v>
      </c>
    </row>
    <row r="59" spans="1:4" s="157" customFormat="1" ht="12" customHeight="1" thickBot="1">
      <c r="A59" s="426"/>
      <c r="B59" s="301" t="s">
        <v>193</v>
      </c>
      <c r="C59" s="261" t="s">
        <v>300</v>
      </c>
      <c r="D59" s="556"/>
    </row>
    <row r="60" spans="1:4" s="158" customFormat="1" ht="12" customHeight="1" thickBot="1">
      <c r="A60" s="434" t="s">
        <v>14</v>
      </c>
      <c r="B60" s="435"/>
      <c r="C60" s="195" t="s">
        <v>448</v>
      </c>
      <c r="D60" s="220">
        <f>+D61+D62</f>
        <v>0</v>
      </c>
    </row>
    <row r="61" spans="1:4" s="158" customFormat="1" ht="12" customHeight="1">
      <c r="A61" s="436"/>
      <c r="B61" s="304" t="s">
        <v>302</v>
      </c>
      <c r="C61" s="419" t="s">
        <v>449</v>
      </c>
      <c r="D61" s="232"/>
    </row>
    <row r="62" spans="1:4" s="158" customFormat="1" ht="12" customHeight="1" thickBot="1">
      <c r="A62" s="437"/>
      <c r="B62" s="305" t="s">
        <v>308</v>
      </c>
      <c r="C62" s="438" t="s">
        <v>450</v>
      </c>
      <c r="D62" s="306"/>
    </row>
    <row r="63" spans="1:4" s="158" customFormat="1" ht="15" customHeight="1" thickBot="1">
      <c r="A63" s="434" t="s">
        <v>15</v>
      </c>
      <c r="B63" s="439"/>
      <c r="C63" s="440" t="s">
        <v>515</v>
      </c>
      <c r="D63" s="441">
        <f>+D56+D57+D60</f>
        <v>1280</v>
      </c>
    </row>
    <row r="64" spans="1:4" s="158" customFormat="1" ht="15" customHeight="1">
      <c r="A64" s="442"/>
      <c r="B64" s="442"/>
      <c r="C64" s="443"/>
      <c r="D64" s="444"/>
    </row>
    <row r="65" spans="1:4" ht="13.5" thickBot="1">
      <c r="A65" s="445"/>
      <c r="B65" s="446"/>
      <c r="C65" s="446"/>
      <c r="D65" s="446"/>
    </row>
    <row r="66" spans="1:4" s="106" customFormat="1" ht="16.5" customHeight="1" thickBot="1">
      <c r="A66" s="447"/>
      <c r="B66" s="448"/>
      <c r="C66" s="449" t="s">
        <v>54</v>
      </c>
      <c r="D66" s="450"/>
    </row>
    <row r="67" spans="1:4" s="159" customFormat="1" ht="12" customHeight="1" thickBot="1">
      <c r="A67" s="375" t="s">
        <v>3</v>
      </c>
      <c r="B67" s="26"/>
      <c r="C67" s="43" t="s">
        <v>329</v>
      </c>
      <c r="D67" s="220">
        <f>SUM(D68:D72)</f>
        <v>117</v>
      </c>
    </row>
    <row r="68" spans="1:4" ht="12" customHeight="1">
      <c r="A68" s="451"/>
      <c r="B68" s="297" t="s">
        <v>125</v>
      </c>
      <c r="C68" s="12" t="s">
        <v>34</v>
      </c>
      <c r="D68" s="39"/>
    </row>
    <row r="69" spans="1:4" ht="12" customHeight="1">
      <c r="A69" s="452"/>
      <c r="B69" s="279" t="s">
        <v>126</v>
      </c>
      <c r="C69" s="10" t="s">
        <v>330</v>
      </c>
      <c r="D69" s="557"/>
    </row>
    <row r="70" spans="1:4" ht="12" customHeight="1">
      <c r="A70" s="452"/>
      <c r="B70" s="279" t="s">
        <v>127</v>
      </c>
      <c r="C70" s="10" t="s">
        <v>179</v>
      </c>
      <c r="D70" s="35"/>
    </row>
    <row r="71" spans="1:4" ht="12" customHeight="1">
      <c r="A71" s="452"/>
      <c r="B71" s="279" t="s">
        <v>128</v>
      </c>
      <c r="C71" s="10" t="s">
        <v>331</v>
      </c>
      <c r="D71" s="35"/>
    </row>
    <row r="72" spans="1:4" ht="12" customHeight="1">
      <c r="A72" s="452"/>
      <c r="B72" s="279" t="s">
        <v>140</v>
      </c>
      <c r="C72" s="10" t="s">
        <v>332</v>
      </c>
      <c r="D72" s="35">
        <f>SUM(D73:D80)</f>
        <v>117</v>
      </c>
    </row>
    <row r="73" spans="1:4" ht="12" customHeight="1">
      <c r="A73" s="452"/>
      <c r="B73" s="279" t="s">
        <v>129</v>
      </c>
      <c r="C73" s="10" t="s">
        <v>385</v>
      </c>
      <c r="D73" s="557"/>
    </row>
    <row r="74" spans="1:4" ht="12" customHeight="1">
      <c r="A74" s="452"/>
      <c r="B74" s="279" t="s">
        <v>130</v>
      </c>
      <c r="C74" s="262" t="s">
        <v>386</v>
      </c>
      <c r="D74" s="35"/>
    </row>
    <row r="75" spans="1:4" ht="12" customHeight="1">
      <c r="A75" s="452"/>
      <c r="B75" s="279" t="s">
        <v>141</v>
      </c>
      <c r="C75" s="262" t="s">
        <v>387</v>
      </c>
      <c r="D75" s="35">
        <v>117</v>
      </c>
    </row>
    <row r="76" spans="1:4" ht="12" customHeight="1">
      <c r="A76" s="452"/>
      <c r="B76" s="279" t="s">
        <v>142</v>
      </c>
      <c r="C76" s="263" t="s">
        <v>388</v>
      </c>
      <c r="D76" s="35"/>
    </row>
    <row r="77" spans="1:4" ht="12" customHeight="1">
      <c r="A77" s="452"/>
      <c r="B77" s="279" t="s">
        <v>143</v>
      </c>
      <c r="C77" s="263" t="s">
        <v>389</v>
      </c>
      <c r="D77" s="35"/>
    </row>
    <row r="78" spans="1:4" ht="12" customHeight="1">
      <c r="A78" s="452"/>
      <c r="B78" s="279" t="s">
        <v>144</v>
      </c>
      <c r="C78" s="263" t="s">
        <v>390</v>
      </c>
      <c r="D78" s="35"/>
    </row>
    <row r="79" spans="1:4" ht="12" customHeight="1">
      <c r="A79" s="452"/>
      <c r="B79" s="279" t="s">
        <v>146</v>
      </c>
      <c r="C79" s="263" t="s">
        <v>391</v>
      </c>
      <c r="D79" s="35"/>
    </row>
    <row r="80" spans="1:4" ht="12" customHeight="1" thickBot="1">
      <c r="A80" s="453"/>
      <c r="B80" s="305" t="s">
        <v>333</v>
      </c>
      <c r="C80" s="264" t="s">
        <v>392</v>
      </c>
      <c r="D80" s="38"/>
    </row>
    <row r="81" spans="1:4" ht="12" customHeight="1" thickBot="1">
      <c r="A81" s="375" t="s">
        <v>4</v>
      </c>
      <c r="B81" s="26"/>
      <c r="C81" s="43" t="s">
        <v>334</v>
      </c>
      <c r="D81" s="220">
        <f>SUM(D82:D88)</f>
        <v>91</v>
      </c>
    </row>
    <row r="82" spans="1:4" s="159" customFormat="1" ht="12" customHeight="1">
      <c r="A82" s="451"/>
      <c r="B82" s="297" t="s">
        <v>131</v>
      </c>
      <c r="C82" s="12" t="s">
        <v>335</v>
      </c>
      <c r="D82" s="232">
        <v>72</v>
      </c>
    </row>
    <row r="83" spans="1:4" ht="12" customHeight="1">
      <c r="A83" s="452"/>
      <c r="B83" s="279" t="s">
        <v>132</v>
      </c>
      <c r="C83" s="10" t="s">
        <v>336</v>
      </c>
      <c r="D83" s="557">
        <v>19</v>
      </c>
    </row>
    <row r="84" spans="1:4" ht="12" customHeight="1">
      <c r="A84" s="452"/>
      <c r="B84" s="279" t="s">
        <v>133</v>
      </c>
      <c r="C84" s="10" t="s">
        <v>337</v>
      </c>
      <c r="D84" s="557"/>
    </row>
    <row r="85" spans="1:4" ht="12" customHeight="1">
      <c r="A85" s="452"/>
      <c r="B85" s="279" t="s">
        <v>134</v>
      </c>
      <c r="C85" s="10" t="s">
        <v>338</v>
      </c>
      <c r="D85" s="557"/>
    </row>
    <row r="86" spans="1:4" ht="12" customHeight="1">
      <c r="A86" s="452"/>
      <c r="B86" s="279" t="s">
        <v>135</v>
      </c>
      <c r="C86" s="10" t="s">
        <v>343</v>
      </c>
      <c r="D86" s="557"/>
    </row>
    <row r="87" spans="1:4" ht="12" customHeight="1">
      <c r="A87" s="452"/>
      <c r="B87" s="279" t="s">
        <v>145</v>
      </c>
      <c r="C87" s="10" t="s">
        <v>466</v>
      </c>
      <c r="D87" s="557"/>
    </row>
    <row r="88" spans="1:4" ht="12" customHeight="1">
      <c r="A88" s="452"/>
      <c r="B88" s="279" t="s">
        <v>152</v>
      </c>
      <c r="C88" s="10" t="s">
        <v>345</v>
      </c>
      <c r="D88" s="557"/>
    </row>
    <row r="89" spans="1:4" s="159" customFormat="1" ht="12" customHeight="1">
      <c r="A89" s="452"/>
      <c r="B89" s="279" t="s">
        <v>339</v>
      </c>
      <c r="C89" s="10" t="s">
        <v>381</v>
      </c>
      <c r="D89" s="557"/>
    </row>
    <row r="90" spans="1:12" ht="12" customHeight="1">
      <c r="A90" s="452"/>
      <c r="B90" s="279" t="s">
        <v>340</v>
      </c>
      <c r="C90" s="262" t="s">
        <v>382</v>
      </c>
      <c r="D90" s="557"/>
      <c r="L90" s="464"/>
    </row>
    <row r="91" spans="1:4" ht="12" customHeight="1">
      <c r="A91" s="452"/>
      <c r="B91" s="279" t="s">
        <v>341</v>
      </c>
      <c r="C91" s="262" t="s">
        <v>383</v>
      </c>
      <c r="D91" s="557"/>
    </row>
    <row r="92" spans="1:4" ht="12" customHeight="1" thickBot="1">
      <c r="A92" s="453"/>
      <c r="B92" s="305" t="s">
        <v>342</v>
      </c>
      <c r="C92" s="307" t="s">
        <v>384</v>
      </c>
      <c r="D92" s="306"/>
    </row>
    <row r="93" spans="1:4" ht="12" customHeight="1" thickBot="1">
      <c r="A93" s="375" t="s">
        <v>5</v>
      </c>
      <c r="B93" s="26"/>
      <c r="C93" s="43" t="s">
        <v>346</v>
      </c>
      <c r="D93" s="298"/>
    </row>
    <row r="94" spans="1:4" s="159" customFormat="1" ht="12" customHeight="1" thickBot="1">
      <c r="A94" s="375" t="s">
        <v>6</v>
      </c>
      <c r="B94" s="26"/>
      <c r="C94" s="43" t="s">
        <v>347</v>
      </c>
      <c r="D94" s="220">
        <f>+D95+D96</f>
        <v>1072</v>
      </c>
    </row>
    <row r="95" spans="1:4" s="159" customFormat="1" ht="12" customHeight="1">
      <c r="A95" s="451"/>
      <c r="B95" s="297" t="s">
        <v>107</v>
      </c>
      <c r="C95" s="12" t="s">
        <v>56</v>
      </c>
      <c r="D95" s="39"/>
    </row>
    <row r="96" spans="1:4" s="159" customFormat="1" ht="12" customHeight="1" thickBot="1">
      <c r="A96" s="453"/>
      <c r="B96" s="305" t="s">
        <v>108</v>
      </c>
      <c r="C96" s="16" t="s">
        <v>57</v>
      </c>
      <c r="D96" s="38">
        <v>1072</v>
      </c>
    </row>
    <row r="97" spans="1:4" s="159" customFormat="1" ht="12" customHeight="1" thickBot="1">
      <c r="A97" s="375" t="s">
        <v>7</v>
      </c>
      <c r="B97" s="324"/>
      <c r="C97" s="43" t="s">
        <v>517</v>
      </c>
      <c r="D97" s="298"/>
    </row>
    <row r="98" spans="1:4" s="159" customFormat="1" ht="12" customHeight="1" thickBot="1">
      <c r="A98" s="375" t="s">
        <v>8</v>
      </c>
      <c r="B98" s="26"/>
      <c r="C98" s="194" t="s">
        <v>518</v>
      </c>
      <c r="D98" s="559">
        <f>+D67+D81+D93+D94+D97</f>
        <v>1280</v>
      </c>
    </row>
    <row r="99" spans="1:4" s="159" customFormat="1" ht="12" customHeight="1" thickBot="1">
      <c r="A99" s="375" t="s">
        <v>9</v>
      </c>
      <c r="B99" s="26"/>
      <c r="C99" s="43" t="s">
        <v>519</v>
      </c>
      <c r="D99" s="220">
        <f>+D100+D101</f>
        <v>0</v>
      </c>
    </row>
    <row r="100" spans="1:4" ht="18" customHeight="1">
      <c r="A100" s="451"/>
      <c r="B100" s="279" t="s">
        <v>516</v>
      </c>
      <c r="C100" s="12" t="s">
        <v>451</v>
      </c>
      <c r="D100" s="39"/>
    </row>
    <row r="101" spans="1:4" ht="12" customHeight="1" thickBot="1">
      <c r="A101" s="453"/>
      <c r="B101" s="305" t="s">
        <v>120</v>
      </c>
      <c r="C101" s="16" t="s">
        <v>452</v>
      </c>
      <c r="D101" s="38"/>
    </row>
    <row r="102" spans="1:4" ht="15" customHeight="1" thickBot="1">
      <c r="A102" s="375" t="s">
        <v>10</v>
      </c>
      <c r="B102" s="428"/>
      <c r="C102" s="454" t="s">
        <v>520</v>
      </c>
      <c r="D102" s="96">
        <f>+D98+D99</f>
        <v>1280</v>
      </c>
    </row>
    <row r="103" spans="1:4" ht="13.5" thickBot="1">
      <c r="A103" s="455"/>
      <c r="B103" s="456"/>
      <c r="C103" s="456"/>
      <c r="D103" s="456"/>
    </row>
    <row r="104" spans="1:4" ht="15" customHeight="1" thickBot="1">
      <c r="A104" s="457" t="s">
        <v>453</v>
      </c>
      <c r="B104" s="458"/>
      <c r="C104" s="459"/>
      <c r="D104" s="188"/>
    </row>
    <row r="105" spans="1:4" ht="14.25" customHeight="1" thickBot="1">
      <c r="A105" s="457" t="s">
        <v>454</v>
      </c>
      <c r="B105" s="458"/>
      <c r="C105" s="459"/>
      <c r="D105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6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628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580</v>
      </c>
      <c r="D3" s="468" t="s">
        <v>43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36"/>
    </row>
    <row r="10" spans="1:4" s="157" customFormat="1" ht="12" customHeight="1">
      <c r="A10" s="417"/>
      <c r="B10" s="418" t="s">
        <v>126</v>
      </c>
      <c r="C10" s="10" t="s">
        <v>256</v>
      </c>
      <c r="D10" s="35"/>
    </row>
    <row r="11" spans="1:4" s="157" customFormat="1" ht="12" customHeight="1">
      <c r="A11" s="417"/>
      <c r="B11" s="418" t="s">
        <v>127</v>
      </c>
      <c r="C11" s="10" t="s">
        <v>257</v>
      </c>
      <c r="D11" s="35"/>
    </row>
    <row r="12" spans="1:4" s="157" customFormat="1" ht="12" customHeight="1">
      <c r="A12" s="417"/>
      <c r="B12" s="418" t="s">
        <v>128</v>
      </c>
      <c r="C12" s="10" t="s">
        <v>258</v>
      </c>
      <c r="D12" s="35"/>
    </row>
    <row r="13" spans="1:4" s="157" customFormat="1" ht="12" customHeight="1">
      <c r="A13" s="417"/>
      <c r="B13" s="418" t="s">
        <v>191</v>
      </c>
      <c r="C13" s="9" t="s">
        <v>259</v>
      </c>
      <c r="D13" s="35"/>
    </row>
    <row r="14" spans="1:4" s="157" customFormat="1" ht="12" customHeight="1">
      <c r="A14" s="422"/>
      <c r="B14" s="418" t="s">
        <v>129</v>
      </c>
      <c r="C14" s="10" t="s">
        <v>260</v>
      </c>
      <c r="D14" s="37"/>
    </row>
    <row r="15" spans="1:4" s="158" customFormat="1" ht="12" customHeight="1">
      <c r="A15" s="417"/>
      <c r="B15" s="418" t="s">
        <v>130</v>
      </c>
      <c r="C15" s="10" t="s">
        <v>456</v>
      </c>
      <c r="D15" s="35"/>
    </row>
    <row r="16" spans="1:4" s="158" customFormat="1" ht="12" customHeight="1" thickBot="1">
      <c r="A16" s="423"/>
      <c r="B16" s="424" t="s">
        <v>141</v>
      </c>
      <c r="C16" s="9" t="s">
        <v>412</v>
      </c>
      <c r="D16" s="38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7972</v>
      </c>
    </row>
    <row r="18" spans="1:4" s="158" customFormat="1" ht="12" customHeight="1">
      <c r="A18" s="417"/>
      <c r="B18" s="418" t="s">
        <v>131</v>
      </c>
      <c r="C18" s="12" t="s">
        <v>149</v>
      </c>
      <c r="D18" s="35"/>
    </row>
    <row r="19" spans="1:4" s="158" customFormat="1" ht="12" customHeight="1">
      <c r="A19" s="417"/>
      <c r="B19" s="418" t="s">
        <v>132</v>
      </c>
      <c r="C19" s="10" t="s">
        <v>150</v>
      </c>
      <c r="D19" s="35"/>
    </row>
    <row r="20" spans="1:4" s="158" customFormat="1" ht="12" customHeight="1">
      <c r="A20" s="417"/>
      <c r="B20" s="418" t="s">
        <v>133</v>
      </c>
      <c r="C20" s="10" t="s">
        <v>458</v>
      </c>
      <c r="D20" s="35">
        <v>7972</v>
      </c>
    </row>
    <row r="21" spans="1:4" s="158" customFormat="1" ht="12" customHeight="1" thickBot="1">
      <c r="A21" s="417"/>
      <c r="B21" s="418" t="s">
        <v>134</v>
      </c>
      <c r="C21" s="10" t="s">
        <v>151</v>
      </c>
      <c r="D21" s="35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8" customFormat="1" ht="12" customHeight="1" thickBot="1">
      <c r="A23" s="375" t="s">
        <v>6</v>
      </c>
      <c r="B23" s="195"/>
      <c r="C23" s="195" t="s">
        <v>521</v>
      </c>
      <c r="D23" s="298"/>
    </row>
    <row r="24" spans="1:4" s="157" customFormat="1" ht="12" customHeight="1" thickBot="1">
      <c r="A24" s="375" t="s">
        <v>7</v>
      </c>
      <c r="B24" s="415"/>
      <c r="C24" s="195" t="s">
        <v>522</v>
      </c>
      <c r="D24" s="298"/>
    </row>
    <row r="25" spans="1:4" s="157" customFormat="1" ht="12" customHeight="1" thickBot="1">
      <c r="A25" s="367" t="s">
        <v>8</v>
      </c>
      <c r="B25" s="303"/>
      <c r="C25" s="195" t="s">
        <v>525</v>
      </c>
      <c r="D25" s="558">
        <f>+D26+D27</f>
        <v>4270</v>
      </c>
    </row>
    <row r="26" spans="1:4" s="157" customFormat="1" ht="12" customHeight="1">
      <c r="A26" s="420"/>
      <c r="B26" s="299" t="s">
        <v>112</v>
      </c>
      <c r="C26" s="259" t="s">
        <v>93</v>
      </c>
      <c r="D26" s="555">
        <v>769</v>
      </c>
    </row>
    <row r="27" spans="1:4" s="157" customFormat="1" ht="12" customHeight="1" thickBot="1">
      <c r="A27" s="426"/>
      <c r="B27" s="301" t="s">
        <v>113</v>
      </c>
      <c r="C27" s="261" t="s">
        <v>462</v>
      </c>
      <c r="D27" s="556">
        <v>3501</v>
      </c>
    </row>
    <row r="28" spans="1:4" s="158" customFormat="1" ht="12" customHeight="1" thickBot="1">
      <c r="A28" s="434" t="s">
        <v>9</v>
      </c>
      <c r="B28" s="435"/>
      <c r="C28" s="195" t="s">
        <v>523</v>
      </c>
      <c r="D28" s="298"/>
    </row>
    <row r="29" spans="1:4" s="158" customFormat="1" ht="15" customHeight="1" thickBot="1">
      <c r="A29" s="434" t="s">
        <v>10</v>
      </c>
      <c r="B29" s="439"/>
      <c r="C29" s="440" t="s">
        <v>524</v>
      </c>
      <c r="D29" s="441">
        <f>SUM(D8,D17,D22,D23,D24,D25,D28)</f>
        <v>12242</v>
      </c>
    </row>
    <row r="30" spans="1:4" s="158" customFormat="1" ht="15" customHeight="1">
      <c r="A30" s="442"/>
      <c r="B30" s="442"/>
      <c r="C30" s="443"/>
      <c r="D30" s="444"/>
    </row>
    <row r="31" spans="1:4" ht="13.5" thickBot="1">
      <c r="A31" s="445"/>
      <c r="B31" s="446"/>
      <c r="C31" s="446"/>
      <c r="D31" s="446"/>
    </row>
    <row r="32" spans="1:4" s="106" customFormat="1" ht="16.5" customHeight="1" thickBot="1">
      <c r="A32" s="447"/>
      <c r="B32" s="448"/>
      <c r="C32" s="449" t="s">
        <v>54</v>
      </c>
      <c r="D32" s="450"/>
    </row>
    <row r="33" spans="1:4" s="159" customFormat="1" ht="12" customHeight="1" thickBot="1">
      <c r="A33" s="375" t="s">
        <v>3</v>
      </c>
      <c r="B33" s="26"/>
      <c r="C33" s="43" t="s">
        <v>329</v>
      </c>
      <c r="D33" s="220">
        <f>SUM(D34:D38)</f>
        <v>1195</v>
      </c>
    </row>
    <row r="34" spans="1:4" ht="12" customHeight="1">
      <c r="A34" s="451"/>
      <c r="B34" s="297" t="s">
        <v>125</v>
      </c>
      <c r="C34" s="12" t="s">
        <v>34</v>
      </c>
      <c r="D34" s="232"/>
    </row>
    <row r="35" spans="1:4" ht="12" customHeight="1">
      <c r="A35" s="452"/>
      <c r="B35" s="279" t="s">
        <v>126</v>
      </c>
      <c r="C35" s="10" t="s">
        <v>330</v>
      </c>
      <c r="D35" s="557"/>
    </row>
    <row r="36" spans="1:4" ht="12" customHeight="1">
      <c r="A36" s="452"/>
      <c r="B36" s="279" t="s">
        <v>127</v>
      </c>
      <c r="C36" s="10" t="s">
        <v>179</v>
      </c>
      <c r="D36" s="557">
        <v>1185</v>
      </c>
    </row>
    <row r="37" spans="1:4" ht="12" customHeight="1">
      <c r="A37" s="452"/>
      <c r="B37" s="279" t="s">
        <v>128</v>
      </c>
      <c r="C37" s="10" t="s">
        <v>331</v>
      </c>
      <c r="D37" s="557"/>
    </row>
    <row r="38" spans="1:4" ht="12" customHeight="1" thickBot="1">
      <c r="A38" s="452"/>
      <c r="B38" s="279" t="s">
        <v>140</v>
      </c>
      <c r="C38" s="10" t="s">
        <v>332</v>
      </c>
      <c r="D38" s="557">
        <v>10</v>
      </c>
    </row>
    <row r="39" spans="1:4" ht="12" customHeight="1" thickBot="1">
      <c r="A39" s="375" t="s">
        <v>4</v>
      </c>
      <c r="B39" s="26"/>
      <c r="C39" s="43" t="s">
        <v>465</v>
      </c>
      <c r="D39" s="560">
        <f>SUM(D40:D43)</f>
        <v>607</v>
      </c>
    </row>
    <row r="40" spans="1:4" s="159" customFormat="1" ht="12" customHeight="1">
      <c r="A40" s="451"/>
      <c r="B40" s="297" t="s">
        <v>131</v>
      </c>
      <c r="C40" s="12" t="s">
        <v>335</v>
      </c>
      <c r="D40" s="232">
        <v>607</v>
      </c>
    </row>
    <row r="41" spans="1:4" ht="12" customHeight="1">
      <c r="A41" s="452"/>
      <c r="B41" s="279" t="s">
        <v>132</v>
      </c>
      <c r="C41" s="10" t="s">
        <v>336</v>
      </c>
      <c r="D41" s="557"/>
    </row>
    <row r="42" spans="1:4" ht="12" customHeight="1">
      <c r="A42" s="452"/>
      <c r="B42" s="279" t="s">
        <v>135</v>
      </c>
      <c r="C42" s="10" t="s">
        <v>343</v>
      </c>
      <c r="D42" s="557"/>
    </row>
    <row r="43" spans="1:4" ht="12" customHeight="1">
      <c r="A43" s="452"/>
      <c r="B43" s="279" t="s">
        <v>152</v>
      </c>
      <c r="C43" s="10" t="s">
        <v>55</v>
      </c>
      <c r="D43" s="557"/>
    </row>
    <row r="44" spans="1:4" ht="12" customHeight="1" thickBot="1">
      <c r="A44" s="623" t="s">
        <v>5</v>
      </c>
      <c r="B44" s="624"/>
      <c r="C44" s="625" t="s">
        <v>623</v>
      </c>
      <c r="D44" s="563">
        <v>4763</v>
      </c>
    </row>
    <row r="45" spans="1:4" ht="12" customHeight="1" thickBot="1">
      <c r="A45" s="375" t="s">
        <v>6</v>
      </c>
      <c r="B45" s="26"/>
      <c r="C45" s="43" t="s">
        <v>460</v>
      </c>
      <c r="D45" s="298">
        <v>5677</v>
      </c>
    </row>
    <row r="46" spans="1:4" ht="15" customHeight="1" thickBot="1">
      <c r="A46" s="375" t="s">
        <v>7</v>
      </c>
      <c r="B46" s="428"/>
      <c r="C46" s="454" t="s">
        <v>468</v>
      </c>
      <c r="D46" s="96">
        <f>+D33+D39+D44+D45</f>
        <v>12242</v>
      </c>
    </row>
    <row r="47" spans="1:4" ht="13.5" thickBot="1">
      <c r="A47" s="455"/>
      <c r="B47" s="456"/>
      <c r="C47" s="456"/>
      <c r="D47" s="456"/>
    </row>
    <row r="48" spans="1:4" ht="15" customHeight="1" thickBot="1">
      <c r="A48" s="457" t="s">
        <v>453</v>
      </c>
      <c r="B48" s="458"/>
      <c r="C48" s="459"/>
      <c r="D48" s="188"/>
    </row>
    <row r="49" spans="1:4" ht="14.25" customHeight="1" thickBot="1">
      <c r="A49" s="457" t="s">
        <v>454</v>
      </c>
      <c r="B49" s="458"/>
      <c r="C49" s="459"/>
      <c r="D49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H28" sqref="H2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125" style="5" customWidth="1"/>
    <col min="4" max="5" width="16.625" style="5" customWidth="1"/>
    <col min="6" max="16384" width="9.375" style="5" customWidth="1"/>
  </cols>
  <sheetData>
    <row r="1" spans="1:5" s="3" customFormat="1" ht="21" customHeight="1" thickBot="1">
      <c r="A1" s="402"/>
      <c r="B1" s="403"/>
      <c r="C1" s="465"/>
      <c r="D1" s="463" t="s">
        <v>629</v>
      </c>
      <c r="E1" s="463" t="s">
        <v>629</v>
      </c>
    </row>
    <row r="2" spans="1:5" s="155" customFormat="1" ht="25.5" customHeight="1">
      <c r="A2" s="685" t="s">
        <v>436</v>
      </c>
      <c r="B2" s="686"/>
      <c r="C2" s="460" t="s">
        <v>512</v>
      </c>
      <c r="D2" s="466"/>
      <c r="E2" s="466"/>
    </row>
    <row r="3" spans="1:5" s="155" customFormat="1" ht="16.5" thickBot="1">
      <c r="A3" s="406" t="s">
        <v>435</v>
      </c>
      <c r="B3" s="407"/>
      <c r="C3" s="461" t="s">
        <v>58</v>
      </c>
      <c r="D3" s="468" t="s">
        <v>60</v>
      </c>
      <c r="E3" s="468" t="s">
        <v>60</v>
      </c>
    </row>
    <row r="4" spans="1:5" s="156" customFormat="1" ht="15.75" customHeight="1" thickBot="1">
      <c r="A4" s="408"/>
      <c r="B4" s="408"/>
      <c r="C4" s="408"/>
      <c r="D4" s="409"/>
      <c r="E4" s="409" t="s">
        <v>45</v>
      </c>
    </row>
    <row r="5" spans="1:5" ht="13.5" thickBot="1">
      <c r="A5" s="687" t="s">
        <v>437</v>
      </c>
      <c r="B5" s="688"/>
      <c r="C5" s="410" t="s">
        <v>46</v>
      </c>
      <c r="D5" s="411" t="s">
        <v>47</v>
      </c>
      <c r="E5" s="411" t="s">
        <v>645</v>
      </c>
    </row>
    <row r="6" spans="1:5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  <c r="E6" s="369">
        <v>5</v>
      </c>
    </row>
    <row r="7" spans="1:5" s="106" customFormat="1" ht="15.75" customHeight="1" thickBot="1">
      <c r="A7" s="412"/>
      <c r="B7" s="413"/>
      <c r="C7" s="413" t="s">
        <v>48</v>
      </c>
      <c r="D7" s="414"/>
      <c r="E7" s="414"/>
    </row>
    <row r="8" spans="1:5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  <c r="E8" s="220">
        <f>SUM(E9:E16)</f>
        <v>0</v>
      </c>
    </row>
    <row r="9" spans="1:5" s="157" customFormat="1" ht="12" customHeight="1">
      <c r="A9" s="420"/>
      <c r="B9" s="418" t="s">
        <v>125</v>
      </c>
      <c r="C9" s="14" t="s">
        <v>255</v>
      </c>
      <c r="D9" s="562"/>
      <c r="E9" s="562"/>
    </row>
    <row r="10" spans="1:5" s="157" customFormat="1" ht="12" customHeight="1">
      <c r="A10" s="417"/>
      <c r="B10" s="418" t="s">
        <v>126</v>
      </c>
      <c r="C10" s="10" t="s">
        <v>256</v>
      </c>
      <c r="D10" s="557"/>
      <c r="E10" s="557"/>
    </row>
    <row r="11" spans="1:5" s="157" customFormat="1" ht="12" customHeight="1">
      <c r="A11" s="417"/>
      <c r="B11" s="418" t="s">
        <v>127</v>
      </c>
      <c r="C11" s="10" t="s">
        <v>257</v>
      </c>
      <c r="D11" s="557"/>
      <c r="E11" s="557"/>
    </row>
    <row r="12" spans="1:5" s="157" customFormat="1" ht="12" customHeight="1">
      <c r="A12" s="417"/>
      <c r="B12" s="418" t="s">
        <v>128</v>
      </c>
      <c r="C12" s="10" t="s">
        <v>258</v>
      </c>
      <c r="D12" s="557"/>
      <c r="E12" s="557"/>
    </row>
    <row r="13" spans="1:5" s="157" customFormat="1" ht="12" customHeight="1">
      <c r="A13" s="417"/>
      <c r="B13" s="418" t="s">
        <v>191</v>
      </c>
      <c r="C13" s="9" t="s">
        <v>259</v>
      </c>
      <c r="D13" s="557"/>
      <c r="E13" s="557"/>
    </row>
    <row r="14" spans="1:5" s="157" customFormat="1" ht="12" customHeight="1">
      <c r="A14" s="422"/>
      <c r="B14" s="418" t="s">
        <v>129</v>
      </c>
      <c r="C14" s="10" t="s">
        <v>260</v>
      </c>
      <c r="D14" s="563"/>
      <c r="E14" s="563"/>
    </row>
    <row r="15" spans="1:5" s="158" customFormat="1" ht="12" customHeight="1">
      <c r="A15" s="417"/>
      <c r="B15" s="418" t="s">
        <v>130</v>
      </c>
      <c r="C15" s="10" t="s">
        <v>456</v>
      </c>
      <c r="D15" s="557"/>
      <c r="E15" s="557"/>
    </row>
    <row r="16" spans="1:5" s="158" customFormat="1" ht="12" customHeight="1" thickBot="1">
      <c r="A16" s="423"/>
      <c r="B16" s="424" t="s">
        <v>141</v>
      </c>
      <c r="C16" s="9" t="s">
        <v>412</v>
      </c>
      <c r="D16" s="306"/>
      <c r="E16" s="306"/>
    </row>
    <row r="17" spans="1:5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  <c r="E17" s="220">
        <f>SUM(E18:E21)</f>
        <v>57</v>
      </c>
    </row>
    <row r="18" spans="1:5" s="158" customFormat="1" ht="12" customHeight="1">
      <c r="A18" s="417"/>
      <c r="B18" s="418" t="s">
        <v>131</v>
      </c>
      <c r="C18" s="12" t="s">
        <v>149</v>
      </c>
      <c r="D18" s="557"/>
      <c r="E18" s="557">
        <v>57</v>
      </c>
    </row>
    <row r="19" spans="1:5" s="158" customFormat="1" ht="12" customHeight="1">
      <c r="A19" s="417"/>
      <c r="B19" s="418" t="s">
        <v>132</v>
      </c>
      <c r="C19" s="10" t="s">
        <v>150</v>
      </c>
      <c r="D19" s="557"/>
      <c r="E19" s="557"/>
    </row>
    <row r="20" spans="1:5" s="158" customFormat="1" ht="12" customHeight="1">
      <c r="A20" s="417"/>
      <c r="B20" s="418" t="s">
        <v>133</v>
      </c>
      <c r="C20" s="10" t="s">
        <v>458</v>
      </c>
      <c r="D20" s="557"/>
      <c r="E20" s="557"/>
    </row>
    <row r="21" spans="1:5" s="158" customFormat="1" ht="12" customHeight="1" thickBot="1">
      <c r="A21" s="417"/>
      <c r="B21" s="418" t="s">
        <v>134</v>
      </c>
      <c r="C21" s="10" t="s">
        <v>151</v>
      </c>
      <c r="D21" s="557"/>
      <c r="E21" s="557"/>
    </row>
    <row r="22" spans="1:5" s="158" customFormat="1" ht="12" customHeight="1" thickBot="1">
      <c r="A22" s="375" t="s">
        <v>5</v>
      </c>
      <c r="B22" s="195"/>
      <c r="C22" s="195" t="s">
        <v>459</v>
      </c>
      <c r="D22" s="298"/>
      <c r="E22" s="298"/>
    </row>
    <row r="23" spans="1:5" s="157" customFormat="1" ht="12" customHeight="1" thickBot="1">
      <c r="A23" s="375" t="s">
        <v>6</v>
      </c>
      <c r="B23" s="415"/>
      <c r="C23" s="195" t="s">
        <v>460</v>
      </c>
      <c r="D23" s="298"/>
      <c r="E23" s="298"/>
    </row>
    <row r="24" spans="1:5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  <c r="E24" s="558">
        <f>+E25+E26</f>
        <v>0</v>
      </c>
    </row>
    <row r="25" spans="1:5" s="157" customFormat="1" ht="12" customHeight="1">
      <c r="A25" s="420"/>
      <c r="B25" s="299" t="s">
        <v>109</v>
      </c>
      <c r="C25" s="259" t="s">
        <v>93</v>
      </c>
      <c r="D25" s="553"/>
      <c r="E25" s="553"/>
    </row>
    <row r="26" spans="1:5" s="157" customFormat="1" ht="12" customHeight="1" thickBot="1">
      <c r="A26" s="426"/>
      <c r="B26" s="301" t="s">
        <v>110</v>
      </c>
      <c r="C26" s="261" t="s">
        <v>462</v>
      </c>
      <c r="D26" s="554"/>
      <c r="E26" s="554"/>
    </row>
    <row r="27" spans="1:5" s="158" customFormat="1" ht="12" customHeight="1" thickBot="1">
      <c r="A27" s="434" t="s">
        <v>8</v>
      </c>
      <c r="B27" s="435"/>
      <c r="C27" s="195" t="s">
        <v>463</v>
      </c>
      <c r="D27" s="298">
        <v>5304</v>
      </c>
      <c r="E27" s="298">
        <v>5304</v>
      </c>
    </row>
    <row r="28" spans="1:5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5304</v>
      </c>
      <c r="E28" s="558">
        <f>SUM(E8,E17,E22,E23,E24,E27)</f>
        <v>5361</v>
      </c>
    </row>
    <row r="29" spans="1:5" s="158" customFormat="1" ht="15" customHeight="1">
      <c r="A29" s="442"/>
      <c r="B29" s="442"/>
      <c r="C29" s="443"/>
      <c r="D29" s="444"/>
      <c r="E29" s="444"/>
    </row>
    <row r="30" spans="1:5" ht="13.5" thickBot="1">
      <c r="A30" s="445"/>
      <c r="B30" s="446"/>
      <c r="C30" s="446"/>
      <c r="D30" s="446"/>
      <c r="E30" s="446"/>
    </row>
    <row r="31" spans="1:5" s="106" customFormat="1" ht="16.5" customHeight="1" thickBot="1">
      <c r="A31" s="447"/>
      <c r="B31" s="448"/>
      <c r="C31" s="449" t="s">
        <v>54</v>
      </c>
      <c r="D31" s="450"/>
      <c r="E31" s="450"/>
    </row>
    <row r="32" spans="1:5" s="159" customFormat="1" ht="12" customHeight="1" thickBot="1">
      <c r="A32" s="375" t="s">
        <v>3</v>
      </c>
      <c r="B32" s="26"/>
      <c r="C32" s="43" t="s">
        <v>329</v>
      </c>
      <c r="D32" s="220">
        <f>SUM(D33:D37)</f>
        <v>5304</v>
      </c>
      <c r="E32" s="220">
        <f>SUM(E33:E37)</f>
        <v>5361</v>
      </c>
    </row>
    <row r="33" spans="1:5" ht="12" customHeight="1">
      <c r="A33" s="451"/>
      <c r="B33" s="297" t="s">
        <v>125</v>
      </c>
      <c r="C33" s="12" t="s">
        <v>34</v>
      </c>
      <c r="D33" s="232">
        <v>1308</v>
      </c>
      <c r="E33" s="232">
        <v>1353</v>
      </c>
    </row>
    <row r="34" spans="1:5" ht="12" customHeight="1">
      <c r="A34" s="452"/>
      <c r="B34" s="279" t="s">
        <v>126</v>
      </c>
      <c r="C34" s="10" t="s">
        <v>330</v>
      </c>
      <c r="D34" s="557">
        <v>354</v>
      </c>
      <c r="E34" s="557">
        <v>366</v>
      </c>
    </row>
    <row r="35" spans="1:5" ht="12" customHeight="1">
      <c r="A35" s="452"/>
      <c r="B35" s="279" t="s">
        <v>127</v>
      </c>
      <c r="C35" s="10" t="s">
        <v>179</v>
      </c>
      <c r="D35" s="557">
        <v>1020</v>
      </c>
      <c r="E35" s="557">
        <v>1020</v>
      </c>
    </row>
    <row r="36" spans="1:5" ht="12" customHeight="1">
      <c r="A36" s="452"/>
      <c r="B36" s="279" t="s">
        <v>128</v>
      </c>
      <c r="C36" s="10" t="s">
        <v>331</v>
      </c>
      <c r="D36" s="557"/>
      <c r="E36" s="557"/>
    </row>
    <row r="37" spans="1:5" ht="12" customHeight="1" thickBot="1">
      <c r="A37" s="452"/>
      <c r="B37" s="279" t="s">
        <v>140</v>
      </c>
      <c r="C37" s="10" t="s">
        <v>332</v>
      </c>
      <c r="D37" s="557">
        <v>2622</v>
      </c>
      <c r="E37" s="557">
        <v>2622</v>
      </c>
    </row>
    <row r="38" spans="1:5" ht="12" customHeight="1" thickBot="1">
      <c r="A38" s="375" t="s">
        <v>4</v>
      </c>
      <c r="B38" s="26"/>
      <c r="C38" s="43" t="s">
        <v>465</v>
      </c>
      <c r="D38" s="220">
        <f>SUM(D39:D42)</f>
        <v>0</v>
      </c>
      <c r="E38" s="220">
        <f>SUM(E39:E42)</f>
        <v>0</v>
      </c>
    </row>
    <row r="39" spans="1:5" s="159" customFormat="1" ht="12" customHeight="1">
      <c r="A39" s="451"/>
      <c r="B39" s="297" t="s">
        <v>131</v>
      </c>
      <c r="C39" s="12" t="s">
        <v>335</v>
      </c>
      <c r="D39" s="232"/>
      <c r="E39" s="232"/>
    </row>
    <row r="40" spans="1:5" ht="12" customHeight="1">
      <c r="A40" s="452"/>
      <c r="B40" s="279" t="s">
        <v>132</v>
      </c>
      <c r="C40" s="10" t="s">
        <v>336</v>
      </c>
      <c r="D40" s="557"/>
      <c r="E40" s="557"/>
    </row>
    <row r="41" spans="1:5" ht="12" customHeight="1">
      <c r="A41" s="452"/>
      <c r="B41" s="279" t="s">
        <v>135</v>
      </c>
      <c r="C41" s="10" t="s">
        <v>343</v>
      </c>
      <c r="D41" s="557"/>
      <c r="E41" s="557"/>
    </row>
    <row r="42" spans="1:5" ht="12" customHeight="1" thickBot="1">
      <c r="A42" s="452"/>
      <c r="B42" s="279" t="s">
        <v>152</v>
      </c>
      <c r="C42" s="10" t="s">
        <v>55</v>
      </c>
      <c r="D42" s="557"/>
      <c r="E42" s="557"/>
    </row>
    <row r="43" spans="1:5" ht="12" customHeight="1" thickBot="1">
      <c r="A43" s="375" t="s">
        <v>5</v>
      </c>
      <c r="B43" s="26"/>
      <c r="C43" s="43" t="s">
        <v>467</v>
      </c>
      <c r="D43" s="298"/>
      <c r="E43" s="298"/>
    </row>
    <row r="44" spans="1:5" ht="15" customHeight="1" thickBot="1">
      <c r="A44" s="375" t="s">
        <v>6</v>
      </c>
      <c r="B44" s="428"/>
      <c r="C44" s="454" t="s">
        <v>468</v>
      </c>
      <c r="D44" s="220">
        <f>+D32+D38+D43</f>
        <v>5304</v>
      </c>
      <c r="E44" s="220">
        <f>+E32+E38+E43</f>
        <v>5361</v>
      </c>
    </row>
    <row r="45" spans="1:5" ht="13.5" thickBot="1">
      <c r="A45" s="455"/>
      <c r="B45" s="456"/>
      <c r="C45" s="456"/>
      <c r="D45" s="456"/>
      <c r="E45" s="456"/>
    </row>
    <row r="46" spans="1:5" ht="15" customHeight="1" thickBot="1">
      <c r="A46" s="457" t="s">
        <v>453</v>
      </c>
      <c r="B46" s="458"/>
      <c r="C46" s="459"/>
      <c r="D46" s="188">
        <v>2</v>
      </c>
      <c r="E46" s="188">
        <v>2</v>
      </c>
    </row>
    <row r="47" spans="1:5" ht="14.25" customHeight="1" thickBot="1">
      <c r="A47" s="457" t="s">
        <v>454</v>
      </c>
      <c r="B47" s="458"/>
      <c r="C47" s="459"/>
      <c r="D47" s="188"/>
      <c r="E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E35" sqref="E35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5" width="16.50390625" style="5" customWidth="1"/>
    <col min="6" max="16384" width="9.375" style="5" customWidth="1"/>
  </cols>
  <sheetData>
    <row r="1" spans="1:5" s="3" customFormat="1" ht="21" customHeight="1" thickBot="1">
      <c r="A1" s="402"/>
      <c r="B1" s="403"/>
      <c r="C1" s="465"/>
      <c r="D1" s="463" t="s">
        <v>630</v>
      </c>
      <c r="E1" s="463" t="s">
        <v>630</v>
      </c>
    </row>
    <row r="2" spans="1:5" s="155" customFormat="1" ht="25.5" customHeight="1">
      <c r="A2" s="685" t="s">
        <v>436</v>
      </c>
      <c r="B2" s="686"/>
      <c r="C2" s="460" t="s">
        <v>512</v>
      </c>
      <c r="D2" s="466"/>
      <c r="E2" s="466"/>
    </row>
    <row r="3" spans="1:5" s="155" customFormat="1" ht="16.5" thickBot="1">
      <c r="A3" s="406" t="s">
        <v>435</v>
      </c>
      <c r="B3" s="407"/>
      <c r="C3" s="461" t="s">
        <v>581</v>
      </c>
      <c r="D3" s="468" t="s">
        <v>61</v>
      </c>
      <c r="E3" s="468" t="s">
        <v>61</v>
      </c>
    </row>
    <row r="4" spans="1:5" s="156" customFormat="1" ht="15.75" customHeight="1" thickBot="1">
      <c r="A4" s="408"/>
      <c r="B4" s="408"/>
      <c r="C4" s="408"/>
      <c r="D4" s="409"/>
      <c r="E4" s="409" t="s">
        <v>45</v>
      </c>
    </row>
    <row r="5" spans="1:5" ht="13.5" thickBot="1">
      <c r="A5" s="687" t="s">
        <v>437</v>
      </c>
      <c r="B5" s="688"/>
      <c r="C5" s="410" t="s">
        <v>46</v>
      </c>
      <c r="D5" s="411" t="s">
        <v>47</v>
      </c>
      <c r="E5" s="411" t="s">
        <v>645</v>
      </c>
    </row>
    <row r="6" spans="1:5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  <c r="E6" s="369">
        <v>5</v>
      </c>
    </row>
    <row r="7" spans="1:5" s="106" customFormat="1" ht="15.75" customHeight="1" thickBot="1">
      <c r="A7" s="412"/>
      <c r="B7" s="413"/>
      <c r="C7" s="413" t="s">
        <v>48</v>
      </c>
      <c r="D7" s="414"/>
      <c r="E7" s="414"/>
    </row>
    <row r="8" spans="1:5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  <c r="E8" s="220">
        <f>SUM(E9:E16)</f>
        <v>0</v>
      </c>
    </row>
    <row r="9" spans="1:5" s="157" customFormat="1" ht="12" customHeight="1">
      <c r="A9" s="420"/>
      <c r="B9" s="418" t="s">
        <v>125</v>
      </c>
      <c r="C9" s="14" t="s">
        <v>255</v>
      </c>
      <c r="D9" s="562"/>
      <c r="E9" s="562"/>
    </row>
    <row r="10" spans="1:5" s="157" customFormat="1" ht="12" customHeight="1">
      <c r="A10" s="417"/>
      <c r="B10" s="418" t="s">
        <v>126</v>
      </c>
      <c r="C10" s="10" t="s">
        <v>256</v>
      </c>
      <c r="D10" s="557"/>
      <c r="E10" s="557"/>
    </row>
    <row r="11" spans="1:5" s="157" customFormat="1" ht="12" customHeight="1">
      <c r="A11" s="417"/>
      <c r="B11" s="418" t="s">
        <v>127</v>
      </c>
      <c r="C11" s="10" t="s">
        <v>257</v>
      </c>
      <c r="D11" s="557"/>
      <c r="E11" s="557"/>
    </row>
    <row r="12" spans="1:5" s="157" customFormat="1" ht="12" customHeight="1">
      <c r="A12" s="417"/>
      <c r="B12" s="418" t="s">
        <v>128</v>
      </c>
      <c r="C12" s="10" t="s">
        <v>258</v>
      </c>
      <c r="D12" s="557"/>
      <c r="E12" s="557"/>
    </row>
    <row r="13" spans="1:5" s="157" customFormat="1" ht="12" customHeight="1">
      <c r="A13" s="417"/>
      <c r="B13" s="418" t="s">
        <v>191</v>
      </c>
      <c r="C13" s="9" t="s">
        <v>259</v>
      </c>
      <c r="D13" s="557"/>
      <c r="E13" s="557"/>
    </row>
    <row r="14" spans="1:5" s="157" customFormat="1" ht="12" customHeight="1">
      <c r="A14" s="422"/>
      <c r="B14" s="418" t="s">
        <v>129</v>
      </c>
      <c r="C14" s="10" t="s">
        <v>260</v>
      </c>
      <c r="D14" s="563"/>
      <c r="E14" s="563"/>
    </row>
    <row r="15" spans="1:5" s="158" customFormat="1" ht="12" customHeight="1">
      <c r="A15" s="417"/>
      <c r="B15" s="418" t="s">
        <v>130</v>
      </c>
      <c r="C15" s="10" t="s">
        <v>456</v>
      </c>
      <c r="D15" s="557"/>
      <c r="E15" s="557"/>
    </row>
    <row r="16" spans="1:5" s="158" customFormat="1" ht="12" customHeight="1" thickBot="1">
      <c r="A16" s="423"/>
      <c r="B16" s="424" t="s">
        <v>141</v>
      </c>
      <c r="C16" s="9" t="s">
        <v>412</v>
      </c>
      <c r="D16" s="306"/>
      <c r="E16" s="306"/>
    </row>
    <row r="17" spans="1:5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  <c r="E17" s="220">
        <f>SUM(E18:E21)</f>
        <v>114</v>
      </c>
    </row>
    <row r="18" spans="1:5" s="158" customFormat="1" ht="12" customHeight="1">
      <c r="A18" s="417"/>
      <c r="B18" s="418" t="s">
        <v>131</v>
      </c>
      <c r="C18" s="12" t="s">
        <v>149</v>
      </c>
      <c r="D18" s="557"/>
      <c r="E18" s="557">
        <v>114</v>
      </c>
    </row>
    <row r="19" spans="1:5" s="158" customFormat="1" ht="12" customHeight="1">
      <c r="A19" s="417"/>
      <c r="B19" s="418" t="s">
        <v>132</v>
      </c>
      <c r="C19" s="10" t="s">
        <v>150</v>
      </c>
      <c r="D19" s="557"/>
      <c r="E19" s="557"/>
    </row>
    <row r="20" spans="1:5" s="158" customFormat="1" ht="12" customHeight="1">
      <c r="A20" s="417"/>
      <c r="B20" s="418" t="s">
        <v>133</v>
      </c>
      <c r="C20" s="10" t="s">
        <v>458</v>
      </c>
      <c r="D20" s="557"/>
      <c r="E20" s="557"/>
    </row>
    <row r="21" spans="1:5" s="158" customFormat="1" ht="12" customHeight="1" thickBot="1">
      <c r="A21" s="417"/>
      <c r="B21" s="418" t="s">
        <v>134</v>
      </c>
      <c r="C21" s="10" t="s">
        <v>151</v>
      </c>
      <c r="D21" s="557"/>
      <c r="E21" s="557"/>
    </row>
    <row r="22" spans="1:5" s="158" customFormat="1" ht="12" customHeight="1" thickBot="1">
      <c r="A22" s="375" t="s">
        <v>5</v>
      </c>
      <c r="B22" s="195"/>
      <c r="C22" s="195" t="s">
        <v>459</v>
      </c>
      <c r="D22" s="298"/>
      <c r="E22" s="298"/>
    </row>
    <row r="23" spans="1:5" s="157" customFormat="1" ht="12" customHeight="1" thickBot="1">
      <c r="A23" s="375" t="s">
        <v>6</v>
      </c>
      <c r="B23" s="415"/>
      <c r="C23" s="195" t="s">
        <v>460</v>
      </c>
      <c r="D23" s="298"/>
      <c r="E23" s="298"/>
    </row>
    <row r="24" spans="1:5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  <c r="E24" s="558">
        <f>+E25+E26</f>
        <v>0</v>
      </c>
    </row>
    <row r="25" spans="1:5" s="157" customFormat="1" ht="12" customHeight="1">
      <c r="A25" s="420"/>
      <c r="B25" s="299" t="s">
        <v>109</v>
      </c>
      <c r="C25" s="259" t="s">
        <v>93</v>
      </c>
      <c r="D25" s="553"/>
      <c r="E25" s="553"/>
    </row>
    <row r="26" spans="1:5" s="157" customFormat="1" ht="12" customHeight="1" thickBot="1">
      <c r="A26" s="426"/>
      <c r="B26" s="301" t="s">
        <v>110</v>
      </c>
      <c r="C26" s="261" t="s">
        <v>462</v>
      </c>
      <c r="D26" s="554"/>
      <c r="E26" s="554"/>
    </row>
    <row r="27" spans="1:5" s="158" customFormat="1" ht="12" customHeight="1" thickBot="1">
      <c r="A27" s="434" t="s">
        <v>8</v>
      </c>
      <c r="B27" s="435"/>
      <c r="C27" s="195" t="s">
        <v>463</v>
      </c>
      <c r="D27" s="298">
        <v>2874</v>
      </c>
      <c r="E27" s="298">
        <v>2874</v>
      </c>
    </row>
    <row r="28" spans="1:5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2874</v>
      </c>
      <c r="E28" s="558">
        <f>SUM(E8,E17,E22,E23,E24,E27)</f>
        <v>2988</v>
      </c>
    </row>
    <row r="29" spans="1:5" s="158" customFormat="1" ht="15" customHeight="1">
      <c r="A29" s="442"/>
      <c r="B29" s="442"/>
      <c r="C29" s="443"/>
      <c r="D29" s="564"/>
      <c r="E29" s="564"/>
    </row>
    <row r="30" spans="1:5" ht="13.5" thickBot="1">
      <c r="A30" s="445"/>
      <c r="B30" s="446"/>
      <c r="C30" s="446"/>
      <c r="D30" s="565"/>
      <c r="E30" s="565"/>
    </row>
    <row r="31" spans="1:5" s="106" customFormat="1" ht="16.5" customHeight="1" thickBot="1">
      <c r="A31" s="447"/>
      <c r="B31" s="448"/>
      <c r="C31" s="449" t="s">
        <v>54</v>
      </c>
      <c r="D31" s="566"/>
      <c r="E31" s="566"/>
    </row>
    <row r="32" spans="1:5" s="159" customFormat="1" ht="12" customHeight="1" thickBot="1">
      <c r="A32" s="375" t="s">
        <v>3</v>
      </c>
      <c r="B32" s="26"/>
      <c r="C32" s="43" t="s">
        <v>329</v>
      </c>
      <c r="D32" s="220">
        <f>SUM(D33:D37)</f>
        <v>2395</v>
      </c>
      <c r="E32" s="220">
        <f>SUM(E33:E37)</f>
        <v>2509</v>
      </c>
    </row>
    <row r="33" spans="1:5" ht="12" customHeight="1">
      <c r="A33" s="451"/>
      <c r="B33" s="297" t="s">
        <v>125</v>
      </c>
      <c r="C33" s="12" t="s">
        <v>34</v>
      </c>
      <c r="D33" s="232">
        <v>1296</v>
      </c>
      <c r="E33" s="232">
        <v>1386</v>
      </c>
    </row>
    <row r="34" spans="1:5" ht="12" customHeight="1">
      <c r="A34" s="452"/>
      <c r="B34" s="279" t="s">
        <v>126</v>
      </c>
      <c r="C34" s="10" t="s">
        <v>330</v>
      </c>
      <c r="D34" s="557">
        <v>350</v>
      </c>
      <c r="E34" s="557">
        <v>374</v>
      </c>
    </row>
    <row r="35" spans="1:5" ht="12" customHeight="1">
      <c r="A35" s="452"/>
      <c r="B35" s="279" t="s">
        <v>127</v>
      </c>
      <c r="C35" s="10" t="s">
        <v>179</v>
      </c>
      <c r="D35" s="557">
        <v>749</v>
      </c>
      <c r="E35" s="557">
        <v>749</v>
      </c>
    </row>
    <row r="36" spans="1:5" ht="12" customHeight="1">
      <c r="A36" s="452"/>
      <c r="B36" s="279" t="s">
        <v>128</v>
      </c>
      <c r="C36" s="10" t="s">
        <v>331</v>
      </c>
      <c r="D36" s="557"/>
      <c r="E36" s="557"/>
    </row>
    <row r="37" spans="1:5" ht="12" customHeight="1" thickBot="1">
      <c r="A37" s="452"/>
      <c r="B37" s="279" t="s">
        <v>140</v>
      </c>
      <c r="C37" s="10" t="s">
        <v>332</v>
      </c>
      <c r="D37" s="557"/>
      <c r="E37" s="557"/>
    </row>
    <row r="38" spans="1:5" ht="12" customHeight="1" thickBot="1">
      <c r="A38" s="375" t="s">
        <v>4</v>
      </c>
      <c r="B38" s="26"/>
      <c r="C38" s="43" t="s">
        <v>465</v>
      </c>
      <c r="D38" s="220">
        <f>SUM(D39:D42)</f>
        <v>0</v>
      </c>
      <c r="E38" s="220">
        <f>SUM(E39:E42)</f>
        <v>0</v>
      </c>
    </row>
    <row r="39" spans="1:5" s="159" customFormat="1" ht="12" customHeight="1">
      <c r="A39" s="451"/>
      <c r="B39" s="297" t="s">
        <v>131</v>
      </c>
      <c r="C39" s="12" t="s">
        <v>335</v>
      </c>
      <c r="D39" s="232"/>
      <c r="E39" s="232"/>
    </row>
    <row r="40" spans="1:5" ht="12" customHeight="1">
      <c r="A40" s="452"/>
      <c r="B40" s="279" t="s">
        <v>132</v>
      </c>
      <c r="C40" s="10" t="s">
        <v>336</v>
      </c>
      <c r="D40" s="557"/>
      <c r="E40" s="557"/>
    </row>
    <row r="41" spans="1:5" ht="12" customHeight="1">
      <c r="A41" s="452"/>
      <c r="B41" s="279" t="s">
        <v>135</v>
      </c>
      <c r="C41" s="10" t="s">
        <v>343</v>
      </c>
      <c r="D41" s="557"/>
      <c r="E41" s="557"/>
    </row>
    <row r="42" spans="1:5" ht="12" customHeight="1" thickBot="1">
      <c r="A42" s="452"/>
      <c r="B42" s="279" t="s">
        <v>152</v>
      </c>
      <c r="C42" s="10" t="s">
        <v>55</v>
      </c>
      <c r="D42" s="557"/>
      <c r="E42" s="557"/>
    </row>
    <row r="43" spans="1:5" ht="12" customHeight="1" thickBot="1">
      <c r="A43" s="375" t="s">
        <v>5</v>
      </c>
      <c r="B43" s="26"/>
      <c r="C43" s="43" t="s">
        <v>467</v>
      </c>
      <c r="D43" s="298">
        <v>479</v>
      </c>
      <c r="E43" s="298">
        <v>479</v>
      </c>
    </row>
    <row r="44" spans="1:5" ht="15" customHeight="1" thickBot="1">
      <c r="A44" s="375" t="s">
        <v>6</v>
      </c>
      <c r="B44" s="428"/>
      <c r="C44" s="454" t="s">
        <v>468</v>
      </c>
      <c r="D44" s="220">
        <f>+D32+D38+D43</f>
        <v>2874</v>
      </c>
      <c r="E44" s="220">
        <f>+E32+E38+E43</f>
        <v>2988</v>
      </c>
    </row>
    <row r="45" spans="1:5" ht="13.5" thickBot="1">
      <c r="A45" s="455"/>
      <c r="B45" s="456"/>
      <c r="C45" s="456"/>
      <c r="D45" s="456"/>
      <c r="E45" s="456"/>
    </row>
    <row r="46" spans="1:5" ht="15" customHeight="1" thickBot="1">
      <c r="A46" s="457" t="s">
        <v>453</v>
      </c>
      <c r="B46" s="458"/>
      <c r="C46" s="459"/>
      <c r="D46" s="188">
        <v>1</v>
      </c>
      <c r="E46" s="188">
        <v>1</v>
      </c>
    </row>
    <row r="47" spans="1:5" ht="14.25" customHeight="1" thickBot="1">
      <c r="A47" s="457" t="s">
        <v>454</v>
      </c>
      <c r="B47" s="458"/>
      <c r="C47" s="459"/>
      <c r="D47" s="188"/>
      <c r="E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4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631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582</v>
      </c>
      <c r="D3" s="468" t="s">
        <v>62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600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>
        <v>600</v>
      </c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323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923</v>
      </c>
    </row>
    <row r="29" spans="1:4" s="158" customFormat="1" ht="15" customHeight="1">
      <c r="A29" s="442"/>
      <c r="B29" s="442"/>
      <c r="C29" s="443"/>
      <c r="D29" s="564"/>
    </row>
    <row r="30" spans="1:4" ht="13.5" thickBot="1">
      <c r="A30" s="445"/>
      <c r="B30" s="446"/>
      <c r="C30" s="446"/>
      <c r="D30" s="565"/>
    </row>
    <row r="31" spans="1:4" s="106" customFormat="1" ht="16.5" customHeight="1" thickBot="1">
      <c r="A31" s="447"/>
      <c r="B31" s="448"/>
      <c r="C31" s="449" t="s">
        <v>54</v>
      </c>
      <c r="D31" s="566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923</v>
      </c>
    </row>
    <row r="33" spans="1:4" ht="12" customHeight="1">
      <c r="A33" s="451"/>
      <c r="B33" s="297" t="s">
        <v>125</v>
      </c>
      <c r="C33" s="12" t="s">
        <v>34</v>
      </c>
      <c r="D33" s="232">
        <v>324</v>
      </c>
    </row>
    <row r="34" spans="1:4" ht="12" customHeight="1">
      <c r="A34" s="452"/>
      <c r="B34" s="279" t="s">
        <v>126</v>
      </c>
      <c r="C34" s="10" t="s">
        <v>330</v>
      </c>
      <c r="D34" s="557">
        <v>87</v>
      </c>
    </row>
    <row r="35" spans="1:4" ht="12" customHeight="1">
      <c r="A35" s="452"/>
      <c r="B35" s="279" t="s">
        <v>127</v>
      </c>
      <c r="C35" s="10" t="s">
        <v>179</v>
      </c>
      <c r="D35" s="557">
        <v>322</v>
      </c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>
        <v>190</v>
      </c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923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>
        <v>0.5</v>
      </c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632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469</v>
      </c>
      <c r="D3" s="468" t="s">
        <v>63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509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509</v>
      </c>
    </row>
    <row r="29" spans="1:4" s="158" customFormat="1" ht="15" customHeight="1">
      <c r="A29" s="442"/>
      <c r="B29" s="442"/>
      <c r="C29" s="443"/>
      <c r="D29" s="444"/>
    </row>
    <row r="30" spans="1:4" ht="13.5" thickBot="1">
      <c r="A30" s="445"/>
      <c r="B30" s="446"/>
      <c r="C30" s="446"/>
      <c r="D30" s="446"/>
    </row>
    <row r="31" spans="1:4" s="106" customFormat="1" ht="16.5" customHeight="1" thickBot="1">
      <c r="A31" s="447"/>
      <c r="B31" s="448"/>
      <c r="C31" s="449" t="s">
        <v>54</v>
      </c>
      <c r="D31" s="450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509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>
        <v>509</v>
      </c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/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509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tabSelected="1" view="pageLayout" zoomScaleNormal="120" zoomScaleSheetLayoutView="130" workbookViewId="0" topLeftCell="A76">
      <selection activeCell="D120" sqref="D120"/>
    </sheetView>
  </sheetViews>
  <sheetFormatPr defaultColWidth="9.00390625" defaultRowHeight="12.75"/>
  <cols>
    <col min="1" max="1" width="7.50390625" style="59" customWidth="1"/>
    <col min="2" max="2" width="77.50390625" style="59" customWidth="1"/>
    <col min="3" max="4" width="12.875" style="59" customWidth="1"/>
    <col min="5" max="16384" width="9.375" style="59" customWidth="1"/>
  </cols>
  <sheetData>
    <row r="1" spans="1:4" ht="15.75" customHeight="1">
      <c r="A1" s="58" t="s">
        <v>0</v>
      </c>
      <c r="B1" s="58"/>
      <c r="C1" s="58"/>
      <c r="D1" s="58"/>
    </row>
    <row r="2" spans="1:4" ht="15.75" customHeight="1" thickBot="1">
      <c r="A2" s="630" t="s">
        <v>200</v>
      </c>
      <c r="B2" s="630"/>
      <c r="C2" s="256"/>
      <c r="D2" s="256"/>
    </row>
    <row r="3" spans="1:4" ht="37.5" customHeight="1" thickBot="1">
      <c r="A3" s="33" t="s">
        <v>75</v>
      </c>
      <c r="B3" s="34" t="s">
        <v>2</v>
      </c>
      <c r="C3" s="60" t="s">
        <v>244</v>
      </c>
      <c r="D3" s="60" t="s">
        <v>642</v>
      </c>
    </row>
    <row r="4" spans="1:4" s="61" customFormat="1" ht="12" customHeight="1" thickBot="1">
      <c r="A4" s="50">
        <v>1</v>
      </c>
      <c r="B4" s="51">
        <v>2</v>
      </c>
      <c r="C4" s="52">
        <v>3</v>
      </c>
      <c r="D4" s="52">
        <v>3</v>
      </c>
    </row>
    <row r="5" spans="1:4" s="2" customFormat="1" ht="12" customHeight="1" thickBot="1">
      <c r="A5" s="27" t="s">
        <v>3</v>
      </c>
      <c r="B5" s="28" t="s">
        <v>245</v>
      </c>
      <c r="C5" s="497">
        <f>+C6+C13+C22</f>
        <v>9498</v>
      </c>
      <c r="D5" s="497">
        <f>+D6+D13+D22</f>
        <v>9498</v>
      </c>
    </row>
    <row r="6" spans="1:4" s="2" customFormat="1" ht="12" customHeight="1" thickBot="1">
      <c r="A6" s="25" t="s">
        <v>4</v>
      </c>
      <c r="B6" s="26" t="s">
        <v>246</v>
      </c>
      <c r="C6" s="499">
        <f>SUM(C7:C12)</f>
        <v>9198</v>
      </c>
      <c r="D6" s="499">
        <f>SUM(D7:D12)</f>
        <v>9198</v>
      </c>
    </row>
    <row r="7" spans="1:4" s="2" customFormat="1" ht="12" customHeight="1">
      <c r="A7" s="18" t="s">
        <v>131</v>
      </c>
      <c r="B7" s="10" t="s">
        <v>50</v>
      </c>
      <c r="C7" s="500">
        <v>1610</v>
      </c>
      <c r="D7" s="500">
        <v>1610</v>
      </c>
    </row>
    <row r="8" spans="1:4" s="2" customFormat="1" ht="12" customHeight="1">
      <c r="A8" s="18" t="s">
        <v>132</v>
      </c>
      <c r="B8" s="10" t="s">
        <v>92</v>
      </c>
      <c r="C8" s="500"/>
      <c r="D8" s="500"/>
    </row>
    <row r="9" spans="1:4" s="2" customFormat="1" ht="12" customHeight="1">
      <c r="A9" s="18" t="s">
        <v>133</v>
      </c>
      <c r="B9" s="10" t="s">
        <v>51</v>
      </c>
      <c r="C9" s="500">
        <v>7408</v>
      </c>
      <c r="D9" s="500">
        <v>7408</v>
      </c>
    </row>
    <row r="10" spans="1:4" s="2" customFormat="1" ht="12" customHeight="1">
      <c r="A10" s="18" t="s">
        <v>134</v>
      </c>
      <c r="B10" s="10" t="s">
        <v>247</v>
      </c>
      <c r="C10" s="500">
        <v>180</v>
      </c>
      <c r="D10" s="500">
        <v>180</v>
      </c>
    </row>
    <row r="11" spans="1:4" s="2" customFormat="1" ht="12" customHeight="1">
      <c r="A11" s="18" t="s">
        <v>135</v>
      </c>
      <c r="B11" s="10" t="s">
        <v>248</v>
      </c>
      <c r="C11" s="500"/>
      <c r="D11" s="500"/>
    </row>
    <row r="12" spans="1:4" s="2" customFormat="1" ht="12" customHeight="1" thickBot="1">
      <c r="A12" s="18" t="s">
        <v>145</v>
      </c>
      <c r="B12" s="10" t="s">
        <v>249</v>
      </c>
      <c r="C12" s="500"/>
      <c r="D12" s="500"/>
    </row>
    <row r="13" spans="1:4" s="2" customFormat="1" ht="12" customHeight="1" thickBot="1">
      <c r="A13" s="25" t="s">
        <v>5</v>
      </c>
      <c r="B13" s="26" t="s">
        <v>250</v>
      </c>
      <c r="C13" s="499">
        <f>SUM(C14:C21)</f>
        <v>295</v>
      </c>
      <c r="D13" s="499">
        <f>SUM(D14:D21)</f>
        <v>295</v>
      </c>
    </row>
    <row r="14" spans="1:4" s="2" customFormat="1" ht="12" customHeight="1">
      <c r="A14" s="22" t="s">
        <v>103</v>
      </c>
      <c r="B14" s="14" t="s">
        <v>255</v>
      </c>
      <c r="C14" s="501"/>
      <c r="D14" s="501"/>
    </row>
    <row r="15" spans="1:4" s="2" customFormat="1" ht="12" customHeight="1">
      <c r="A15" s="18" t="s">
        <v>104</v>
      </c>
      <c r="B15" s="10" t="s">
        <v>256</v>
      </c>
      <c r="C15" s="500"/>
      <c r="D15" s="500"/>
    </row>
    <row r="16" spans="1:4" s="2" customFormat="1" ht="12" customHeight="1">
      <c r="A16" s="18" t="s">
        <v>105</v>
      </c>
      <c r="B16" s="10" t="s">
        <v>257</v>
      </c>
      <c r="C16" s="500">
        <v>1</v>
      </c>
      <c r="D16" s="500">
        <v>1</v>
      </c>
    </row>
    <row r="17" spans="1:4" s="2" customFormat="1" ht="12" customHeight="1">
      <c r="A17" s="18" t="s">
        <v>106</v>
      </c>
      <c r="B17" s="10" t="s">
        <v>258</v>
      </c>
      <c r="C17" s="500"/>
      <c r="D17" s="500"/>
    </row>
    <row r="18" spans="1:4" s="2" customFormat="1" ht="12" customHeight="1">
      <c r="A18" s="17" t="s">
        <v>251</v>
      </c>
      <c r="B18" s="9" t="s">
        <v>259</v>
      </c>
      <c r="C18" s="502"/>
      <c r="D18" s="502"/>
    </row>
    <row r="19" spans="1:4" s="2" customFormat="1" ht="12" customHeight="1">
      <c r="A19" s="18" t="s">
        <v>252</v>
      </c>
      <c r="B19" s="10" t="s">
        <v>260</v>
      </c>
      <c r="C19" s="500"/>
      <c r="D19" s="500"/>
    </row>
    <row r="20" spans="1:4" s="2" customFormat="1" ht="12" customHeight="1">
      <c r="A20" s="18" t="s">
        <v>253</v>
      </c>
      <c r="B20" s="10" t="s">
        <v>261</v>
      </c>
      <c r="C20" s="500">
        <v>219</v>
      </c>
      <c r="D20" s="500">
        <v>219</v>
      </c>
    </row>
    <row r="21" spans="1:4" s="2" customFormat="1" ht="12" customHeight="1" thickBot="1">
      <c r="A21" s="19" t="s">
        <v>254</v>
      </c>
      <c r="B21" s="11" t="s">
        <v>262</v>
      </c>
      <c r="C21" s="503">
        <v>75</v>
      </c>
      <c r="D21" s="503">
        <v>75</v>
      </c>
    </row>
    <row r="22" spans="1:4" s="2" customFormat="1" ht="12" customHeight="1" thickBot="1">
      <c r="A22" s="25" t="s">
        <v>263</v>
      </c>
      <c r="B22" s="26" t="s">
        <v>265</v>
      </c>
      <c r="C22" s="504">
        <v>5</v>
      </c>
      <c r="D22" s="504">
        <v>5</v>
      </c>
    </row>
    <row r="23" spans="1:4" s="2" customFormat="1" ht="12" customHeight="1" thickBot="1">
      <c r="A23" s="25" t="s">
        <v>7</v>
      </c>
      <c r="B23" s="26" t="s">
        <v>266</v>
      </c>
      <c r="C23" s="499">
        <f>SUM(C24:C31)</f>
        <v>8834</v>
      </c>
      <c r="D23" s="499">
        <f>SUM(D24:D31)</f>
        <v>9005</v>
      </c>
    </row>
    <row r="24" spans="1:4" s="2" customFormat="1" ht="12" customHeight="1">
      <c r="A24" s="20" t="s">
        <v>109</v>
      </c>
      <c r="B24" s="12" t="s">
        <v>272</v>
      </c>
      <c r="C24" s="505">
        <v>7163</v>
      </c>
      <c r="D24" s="505">
        <v>7163</v>
      </c>
    </row>
    <row r="25" spans="1:4" s="2" customFormat="1" ht="12" customHeight="1">
      <c r="A25" s="18" t="s">
        <v>110</v>
      </c>
      <c r="B25" s="10" t="s">
        <v>273</v>
      </c>
      <c r="C25" s="500">
        <v>1671</v>
      </c>
      <c r="D25" s="500">
        <v>1671</v>
      </c>
    </row>
    <row r="26" spans="1:4" s="2" customFormat="1" ht="12" customHeight="1">
      <c r="A26" s="18" t="s">
        <v>111</v>
      </c>
      <c r="B26" s="10" t="s">
        <v>274</v>
      </c>
      <c r="C26" s="500"/>
      <c r="D26" s="500"/>
    </row>
    <row r="27" spans="1:4" s="2" customFormat="1" ht="12" customHeight="1">
      <c r="A27" s="21" t="s">
        <v>267</v>
      </c>
      <c r="B27" s="10" t="s">
        <v>114</v>
      </c>
      <c r="C27" s="506"/>
      <c r="D27" s="506"/>
    </row>
    <row r="28" spans="1:4" s="2" customFormat="1" ht="12" customHeight="1">
      <c r="A28" s="21" t="s">
        <v>268</v>
      </c>
      <c r="B28" s="10" t="s">
        <v>275</v>
      </c>
      <c r="C28" s="506"/>
      <c r="D28" s="506"/>
    </row>
    <row r="29" spans="1:4" s="2" customFormat="1" ht="12" customHeight="1">
      <c r="A29" s="18" t="s">
        <v>269</v>
      </c>
      <c r="B29" s="10" t="s">
        <v>276</v>
      </c>
      <c r="C29" s="500"/>
      <c r="D29" s="500"/>
    </row>
    <row r="30" spans="1:4" s="2" customFormat="1" ht="12" customHeight="1">
      <c r="A30" s="18" t="s">
        <v>270</v>
      </c>
      <c r="B30" s="10" t="s">
        <v>277</v>
      </c>
      <c r="C30" s="507"/>
      <c r="D30" s="507"/>
    </row>
    <row r="31" spans="1:4" s="2" customFormat="1" ht="12" customHeight="1" thickBot="1">
      <c r="A31" s="18" t="s">
        <v>271</v>
      </c>
      <c r="B31" s="10" t="s">
        <v>278</v>
      </c>
      <c r="C31" s="507"/>
      <c r="D31" s="507">
        <v>171</v>
      </c>
    </row>
    <row r="32" spans="1:4" s="2" customFormat="1" ht="12" customHeight="1" thickBot="1">
      <c r="A32" s="25" t="s">
        <v>8</v>
      </c>
      <c r="B32" s="26" t="s">
        <v>380</v>
      </c>
      <c r="C32" s="499">
        <f>+C33+C39</f>
        <v>9503</v>
      </c>
      <c r="D32" s="499">
        <f>+D33+D39</f>
        <v>9503</v>
      </c>
    </row>
    <row r="33" spans="1:4" s="2" customFormat="1" ht="12" customHeight="1">
      <c r="A33" s="20" t="s">
        <v>112</v>
      </c>
      <c r="B33" s="32" t="s">
        <v>281</v>
      </c>
      <c r="C33" s="570">
        <f>SUM(C34:C38)</f>
        <v>1531</v>
      </c>
      <c r="D33" s="570">
        <f>SUM(D34:D38)</f>
        <v>1531</v>
      </c>
    </row>
    <row r="34" spans="1:4" s="2" customFormat="1" ht="12" customHeight="1">
      <c r="A34" s="18" t="s">
        <v>115</v>
      </c>
      <c r="B34" s="30" t="s">
        <v>282</v>
      </c>
      <c r="C34" s="507"/>
      <c r="D34" s="507"/>
    </row>
    <row r="35" spans="1:4" s="2" customFormat="1" ht="12" customHeight="1">
      <c r="A35" s="18" t="s">
        <v>116</v>
      </c>
      <c r="B35" s="30" t="s">
        <v>283</v>
      </c>
      <c r="C35" s="507"/>
      <c r="D35" s="507"/>
    </row>
    <row r="36" spans="1:4" s="2" customFormat="1" ht="12" customHeight="1">
      <c r="A36" s="18" t="s">
        <v>117</v>
      </c>
      <c r="B36" s="30" t="s">
        <v>284</v>
      </c>
      <c r="C36" s="507"/>
      <c r="D36" s="507"/>
    </row>
    <row r="37" spans="1:4" s="2" customFormat="1" ht="12" customHeight="1">
      <c r="A37" s="18" t="s">
        <v>118</v>
      </c>
      <c r="B37" s="30" t="s">
        <v>53</v>
      </c>
      <c r="C37" s="507"/>
      <c r="D37" s="507"/>
    </row>
    <row r="38" spans="1:4" s="2" customFormat="1" ht="12" customHeight="1">
      <c r="A38" s="18" t="s">
        <v>279</v>
      </c>
      <c r="B38" s="30" t="s">
        <v>285</v>
      </c>
      <c r="C38" s="507">
        <v>1531</v>
      </c>
      <c r="D38" s="507">
        <v>1531</v>
      </c>
    </row>
    <row r="39" spans="1:4" s="2" customFormat="1" ht="12" customHeight="1">
      <c r="A39" s="18" t="s">
        <v>113</v>
      </c>
      <c r="B39" s="32" t="s">
        <v>286</v>
      </c>
      <c r="C39" s="568">
        <f>SUM(C40:C44)</f>
        <v>7972</v>
      </c>
      <c r="D39" s="568">
        <f>SUM(D40:D44)</f>
        <v>7972</v>
      </c>
    </row>
    <row r="40" spans="1:4" s="2" customFormat="1" ht="12" customHeight="1">
      <c r="A40" s="18" t="s">
        <v>121</v>
      </c>
      <c r="B40" s="30" t="s">
        <v>282</v>
      </c>
      <c r="C40" s="507"/>
      <c r="D40" s="507"/>
    </row>
    <row r="41" spans="1:4" s="2" customFormat="1" ht="12" customHeight="1">
      <c r="A41" s="18" t="s">
        <v>122</v>
      </c>
      <c r="B41" s="30" t="s">
        <v>283</v>
      </c>
      <c r="C41" s="507"/>
      <c r="D41" s="507"/>
    </row>
    <row r="42" spans="1:4" s="2" customFormat="1" ht="12" customHeight="1">
      <c r="A42" s="18" t="s">
        <v>123</v>
      </c>
      <c r="B42" s="30" t="s">
        <v>284</v>
      </c>
      <c r="C42" s="507"/>
      <c r="D42" s="507"/>
    </row>
    <row r="43" spans="1:4" s="2" customFormat="1" ht="12" customHeight="1">
      <c r="A43" s="18" t="s">
        <v>124</v>
      </c>
      <c r="B43" s="30" t="s">
        <v>53</v>
      </c>
      <c r="C43" s="507">
        <v>7972</v>
      </c>
      <c r="D43" s="507">
        <v>7972</v>
      </c>
    </row>
    <row r="44" spans="1:4" s="2" customFormat="1" ht="12" customHeight="1" thickBot="1">
      <c r="A44" s="21" t="s">
        <v>280</v>
      </c>
      <c r="B44" s="31" t="s">
        <v>491</v>
      </c>
      <c r="C44" s="508"/>
      <c r="D44" s="508"/>
    </row>
    <row r="45" spans="1:4" s="2" customFormat="1" ht="12" customHeight="1" thickBot="1">
      <c r="A45" s="25" t="s">
        <v>287</v>
      </c>
      <c r="B45" s="26" t="s">
        <v>288</v>
      </c>
      <c r="C45" s="499">
        <f>SUM(C46:C48)</f>
        <v>0</v>
      </c>
      <c r="D45" s="499">
        <f>SUM(D46:D48)</f>
        <v>0</v>
      </c>
    </row>
    <row r="46" spans="1:4" s="2" customFormat="1" ht="12" customHeight="1">
      <c r="A46" s="20" t="s">
        <v>119</v>
      </c>
      <c r="B46" s="12" t="s">
        <v>290</v>
      </c>
      <c r="C46" s="505"/>
      <c r="D46" s="505"/>
    </row>
    <row r="47" spans="1:4" s="2" customFormat="1" ht="12" customHeight="1">
      <c r="A47" s="17" t="s">
        <v>120</v>
      </c>
      <c r="B47" s="10" t="s">
        <v>291</v>
      </c>
      <c r="C47" s="502"/>
      <c r="D47" s="502"/>
    </row>
    <row r="48" spans="1:4" s="2" customFormat="1" ht="12" customHeight="1" thickBot="1">
      <c r="A48" s="21" t="s">
        <v>289</v>
      </c>
      <c r="B48" s="13" t="s">
        <v>206</v>
      </c>
      <c r="C48" s="506"/>
      <c r="D48" s="506"/>
    </row>
    <row r="49" spans="1:4" s="2" customFormat="1" ht="12" customHeight="1" thickBot="1">
      <c r="A49" s="25" t="s">
        <v>10</v>
      </c>
      <c r="B49" s="26" t="s">
        <v>292</v>
      </c>
      <c r="C49" s="499">
        <f>+C50+C51</f>
        <v>0</v>
      </c>
      <c r="D49" s="499">
        <f>+D50+D51</f>
        <v>0</v>
      </c>
    </row>
    <row r="50" spans="1:4" s="2" customFormat="1" ht="12" customHeight="1">
      <c r="A50" s="20" t="s">
        <v>293</v>
      </c>
      <c r="B50" s="10" t="s">
        <v>180</v>
      </c>
      <c r="C50" s="571"/>
      <c r="D50" s="571"/>
    </row>
    <row r="51" spans="1:4" s="2" customFormat="1" ht="12" customHeight="1" thickBot="1">
      <c r="A51" s="17" t="s">
        <v>294</v>
      </c>
      <c r="B51" s="10" t="s">
        <v>181</v>
      </c>
      <c r="C51" s="518"/>
      <c r="D51" s="518"/>
    </row>
    <row r="52" spans="1:5" s="2" customFormat="1" ht="17.25" customHeight="1" thickBot="1">
      <c r="A52" s="25" t="s">
        <v>295</v>
      </c>
      <c r="B52" s="26" t="s">
        <v>296</v>
      </c>
      <c r="C52" s="509"/>
      <c r="D52" s="509"/>
      <c r="E52" s="62"/>
    </row>
    <row r="53" spans="1:4" s="2" customFormat="1" ht="12" customHeight="1" thickBot="1">
      <c r="A53" s="25" t="s">
        <v>12</v>
      </c>
      <c r="B53" s="29" t="s">
        <v>297</v>
      </c>
      <c r="C53" s="511">
        <f>+C5+C23+C32+C45+C49+C52</f>
        <v>27835</v>
      </c>
      <c r="D53" s="511">
        <f>+D5+D23+D32+D45+D49+D52</f>
        <v>28006</v>
      </c>
    </row>
    <row r="54" spans="1:4" s="2" customFormat="1" ht="12" customHeight="1" thickBot="1">
      <c r="A54" s="193" t="s">
        <v>13</v>
      </c>
      <c r="B54" s="195" t="s">
        <v>529</v>
      </c>
      <c r="C54" s="513">
        <f>SUM(C55:C56)</f>
        <v>4763</v>
      </c>
      <c r="D54" s="513">
        <f>SUM(D55:D56)</f>
        <v>6043</v>
      </c>
    </row>
    <row r="55" spans="1:4" s="2" customFormat="1" ht="12" customHeight="1">
      <c r="A55" s="258" t="s">
        <v>192</v>
      </c>
      <c r="B55" s="259" t="s">
        <v>299</v>
      </c>
      <c r="C55" s="514">
        <v>769</v>
      </c>
      <c r="D55" s="514">
        <v>2049</v>
      </c>
    </row>
    <row r="56" spans="1:4" s="2" customFormat="1" ht="12" customHeight="1" thickBot="1">
      <c r="A56" s="260" t="s">
        <v>193</v>
      </c>
      <c r="B56" s="261" t="s">
        <v>300</v>
      </c>
      <c r="C56" s="515">
        <v>3994</v>
      </c>
      <c r="D56" s="515">
        <v>3994</v>
      </c>
    </row>
    <row r="57" spans="1:4" s="2" customFormat="1" ht="12" customHeight="1" thickBot="1">
      <c r="A57" s="193" t="s">
        <v>14</v>
      </c>
      <c r="B57" s="195" t="s">
        <v>301</v>
      </c>
      <c r="C57" s="511">
        <f>SUM(C58,C65)</f>
        <v>1251</v>
      </c>
      <c r="D57" s="511">
        <f>SUM(D58,D65)</f>
        <v>1251</v>
      </c>
    </row>
    <row r="58" spans="1:4" s="2" customFormat="1" ht="12" customHeight="1">
      <c r="A58" s="22" t="s">
        <v>302</v>
      </c>
      <c r="B58" s="32" t="s">
        <v>318</v>
      </c>
      <c r="C58" s="517">
        <f>SUM(C59:C64)</f>
        <v>1251</v>
      </c>
      <c r="D58" s="517">
        <f>SUM(D59:D64)</f>
        <v>1251</v>
      </c>
    </row>
    <row r="59" spans="1:4" s="2" customFormat="1" ht="12" customHeight="1">
      <c r="A59" s="20" t="s">
        <v>317</v>
      </c>
      <c r="B59" s="196" t="s">
        <v>319</v>
      </c>
      <c r="C59" s="507"/>
      <c r="D59" s="507"/>
    </row>
    <row r="60" spans="1:4" s="2" customFormat="1" ht="12" customHeight="1">
      <c r="A60" s="20" t="s">
        <v>303</v>
      </c>
      <c r="B60" s="196" t="s">
        <v>320</v>
      </c>
      <c r="C60" s="507">
        <v>1251</v>
      </c>
      <c r="D60" s="507">
        <v>1251</v>
      </c>
    </row>
    <row r="61" spans="1:4" s="2" customFormat="1" ht="12" customHeight="1">
      <c r="A61" s="20" t="s">
        <v>304</v>
      </c>
      <c r="B61" s="196" t="s">
        <v>321</v>
      </c>
      <c r="C61" s="518"/>
      <c r="D61" s="518"/>
    </row>
    <row r="62" spans="1:4" s="2" customFormat="1" ht="12" customHeight="1">
      <c r="A62" s="20" t="s">
        <v>305</v>
      </c>
      <c r="B62" s="196" t="s">
        <v>322</v>
      </c>
      <c r="C62" s="508"/>
      <c r="D62" s="508"/>
    </row>
    <row r="63" spans="1:4" s="2" customFormat="1" ht="12" customHeight="1">
      <c r="A63" s="20" t="s">
        <v>306</v>
      </c>
      <c r="B63" s="196" t="s">
        <v>323</v>
      </c>
      <c r="C63" s="508"/>
      <c r="D63" s="508"/>
    </row>
    <row r="64" spans="1:4" s="2" customFormat="1" ht="12" customHeight="1">
      <c r="A64" s="20" t="s">
        <v>307</v>
      </c>
      <c r="B64" s="196" t="s">
        <v>325</v>
      </c>
      <c r="C64" s="508"/>
      <c r="D64" s="508"/>
    </row>
    <row r="65" spans="1:4" s="2" customFormat="1" ht="12" customHeight="1">
      <c r="A65" s="20" t="s">
        <v>308</v>
      </c>
      <c r="B65" s="32" t="s">
        <v>326</v>
      </c>
      <c r="C65" s="520">
        <f>SUM(C66:C72)</f>
        <v>0</v>
      </c>
      <c r="D65" s="520">
        <f>SUM(D66:D72)</f>
        <v>0</v>
      </c>
    </row>
    <row r="66" spans="1:4" s="2" customFormat="1" ht="12" customHeight="1">
      <c r="A66" s="20" t="s">
        <v>309</v>
      </c>
      <c r="B66" s="196" t="s">
        <v>319</v>
      </c>
      <c r="C66" s="507"/>
      <c r="D66" s="507"/>
    </row>
    <row r="67" spans="1:4" s="2" customFormat="1" ht="12" customHeight="1">
      <c r="A67" s="20" t="s">
        <v>310</v>
      </c>
      <c r="B67" s="196" t="s">
        <v>207</v>
      </c>
      <c r="C67" s="507"/>
      <c r="D67" s="507"/>
    </row>
    <row r="68" spans="1:4" s="2" customFormat="1" ht="12" customHeight="1">
      <c r="A68" s="20" t="s">
        <v>311</v>
      </c>
      <c r="B68" s="196" t="s">
        <v>208</v>
      </c>
      <c r="C68" s="518"/>
      <c r="D68" s="518"/>
    </row>
    <row r="69" spans="1:4" s="2" customFormat="1" ht="12" customHeight="1">
      <c r="A69" s="20" t="s">
        <v>312</v>
      </c>
      <c r="B69" s="196" t="s">
        <v>321</v>
      </c>
      <c r="C69" s="507"/>
      <c r="D69" s="507"/>
    </row>
    <row r="70" spans="1:4" s="2" customFormat="1" ht="12" customHeight="1">
      <c r="A70" s="17" t="s">
        <v>313</v>
      </c>
      <c r="B70" s="31" t="s">
        <v>327</v>
      </c>
      <c r="C70" s="502"/>
      <c r="D70" s="502"/>
    </row>
    <row r="71" spans="1:4" s="2" customFormat="1" ht="12" customHeight="1">
      <c r="A71" s="18" t="s">
        <v>314</v>
      </c>
      <c r="B71" s="31" t="s">
        <v>323</v>
      </c>
      <c r="C71" s="500"/>
      <c r="D71" s="500"/>
    </row>
    <row r="72" spans="1:4" s="2" customFormat="1" ht="12" customHeight="1" thickBot="1">
      <c r="A72" s="23" t="s">
        <v>315</v>
      </c>
      <c r="B72" s="202" t="s">
        <v>328</v>
      </c>
      <c r="C72" s="522"/>
      <c r="D72" s="522"/>
    </row>
    <row r="73" spans="1:4" s="2" customFormat="1" ht="15" customHeight="1" thickBot="1">
      <c r="A73" s="25" t="s">
        <v>15</v>
      </c>
      <c r="B73" s="48" t="s">
        <v>316</v>
      </c>
      <c r="C73" s="499">
        <f>+C53+C54+C57</f>
        <v>33849</v>
      </c>
      <c r="D73" s="499">
        <f>+D53+D54+D57</f>
        <v>35300</v>
      </c>
    </row>
    <row r="74" spans="1:3" s="2" customFormat="1" ht="22.5" customHeight="1">
      <c r="A74" s="629"/>
      <c r="B74" s="629"/>
      <c r="C74" s="629"/>
    </row>
    <row r="75" spans="1:4" s="2" customFormat="1" ht="12.75" customHeight="1">
      <c r="A75" s="7"/>
      <c r="B75" s="8"/>
      <c r="C75" s="1"/>
      <c r="D75" s="1"/>
    </row>
    <row r="76" spans="1:3" ht="16.5" customHeight="1">
      <c r="A76" s="633" t="s">
        <v>32</v>
      </c>
      <c r="B76" s="633"/>
      <c r="C76" s="633"/>
    </row>
    <row r="77" spans="1:4" ht="16.5" customHeight="1" thickBot="1">
      <c r="A77" s="630" t="s">
        <v>201</v>
      </c>
      <c r="B77" s="630"/>
      <c r="C77" s="256"/>
      <c r="D77" s="256"/>
    </row>
    <row r="78" spans="1:4" ht="37.5" customHeight="1" thickBot="1">
      <c r="A78" s="33" t="s">
        <v>1</v>
      </c>
      <c r="B78" s="34" t="s">
        <v>33</v>
      </c>
      <c r="C78" s="60" t="s">
        <v>244</v>
      </c>
      <c r="D78" s="60" t="s">
        <v>642</v>
      </c>
    </row>
    <row r="79" spans="1:4" s="61" customFormat="1" ht="12" customHeight="1" thickBot="1">
      <c r="A79" s="50">
        <v>1</v>
      </c>
      <c r="B79" s="51">
        <v>2</v>
      </c>
      <c r="C79" s="52">
        <v>3</v>
      </c>
      <c r="D79" s="52">
        <v>3</v>
      </c>
    </row>
    <row r="80" spans="1:4" ht="12" customHeight="1" thickBot="1">
      <c r="A80" s="27" t="s">
        <v>3</v>
      </c>
      <c r="B80" s="44" t="s">
        <v>329</v>
      </c>
      <c r="C80" s="497">
        <f>SUM(C81:C85)</f>
        <v>20883</v>
      </c>
      <c r="D80" s="497">
        <f>SUM(D81:D85)</f>
        <v>21262</v>
      </c>
    </row>
    <row r="81" spans="1:4" ht="12" customHeight="1">
      <c r="A81" s="22" t="s">
        <v>125</v>
      </c>
      <c r="B81" s="14" t="s">
        <v>34</v>
      </c>
      <c r="C81" s="501">
        <v>3574</v>
      </c>
      <c r="D81" s="501">
        <v>3781</v>
      </c>
    </row>
    <row r="82" spans="1:4" ht="12" customHeight="1">
      <c r="A82" s="18" t="s">
        <v>126</v>
      </c>
      <c r="B82" s="10" t="s">
        <v>330</v>
      </c>
      <c r="C82" s="500">
        <v>965</v>
      </c>
      <c r="D82" s="500">
        <v>1020</v>
      </c>
    </row>
    <row r="83" spans="1:4" ht="12" customHeight="1">
      <c r="A83" s="18" t="s">
        <v>127</v>
      </c>
      <c r="B83" s="10" t="s">
        <v>179</v>
      </c>
      <c r="C83" s="506">
        <v>4746</v>
      </c>
      <c r="D83" s="506">
        <v>4746</v>
      </c>
    </row>
    <row r="84" spans="1:4" ht="12" customHeight="1">
      <c r="A84" s="18" t="s">
        <v>128</v>
      </c>
      <c r="B84" s="15" t="s">
        <v>331</v>
      </c>
      <c r="C84" s="506"/>
      <c r="D84" s="506"/>
    </row>
    <row r="85" spans="1:4" ht="12" customHeight="1">
      <c r="A85" s="18" t="s">
        <v>140</v>
      </c>
      <c r="B85" s="24" t="s">
        <v>332</v>
      </c>
      <c r="C85" s="485">
        <f>SUM(C86:C93)</f>
        <v>11598</v>
      </c>
      <c r="D85" s="485">
        <f>SUM(D86:D93)</f>
        <v>11715</v>
      </c>
    </row>
    <row r="86" spans="1:4" ht="12" customHeight="1">
      <c r="A86" s="18" t="s">
        <v>129</v>
      </c>
      <c r="B86" s="10" t="s">
        <v>385</v>
      </c>
      <c r="C86" s="506"/>
      <c r="D86" s="506"/>
    </row>
    <row r="87" spans="1:4" ht="12" customHeight="1">
      <c r="A87" s="18" t="s">
        <v>130</v>
      </c>
      <c r="B87" s="262" t="s">
        <v>386</v>
      </c>
      <c r="C87" s="506">
        <v>4070</v>
      </c>
      <c r="D87" s="506">
        <v>4070</v>
      </c>
    </row>
    <row r="88" spans="1:4" ht="12" customHeight="1">
      <c r="A88" s="18" t="s">
        <v>141</v>
      </c>
      <c r="B88" s="262" t="s">
        <v>387</v>
      </c>
      <c r="C88" s="506"/>
      <c r="D88" s="506">
        <v>117</v>
      </c>
    </row>
    <row r="89" spans="1:4" ht="12" customHeight="1">
      <c r="A89" s="18" t="s">
        <v>142</v>
      </c>
      <c r="B89" s="263" t="s">
        <v>388</v>
      </c>
      <c r="C89" s="506">
        <v>1121</v>
      </c>
      <c r="D89" s="506">
        <v>1121</v>
      </c>
    </row>
    <row r="90" spans="1:4" ht="12" customHeight="1">
      <c r="A90" s="18" t="s">
        <v>143</v>
      </c>
      <c r="B90" s="263" t="s">
        <v>389</v>
      </c>
      <c r="C90" s="506">
        <v>6407</v>
      </c>
      <c r="D90" s="506">
        <v>6407</v>
      </c>
    </row>
    <row r="91" spans="1:4" ht="12" customHeight="1">
      <c r="A91" s="17" t="s">
        <v>144</v>
      </c>
      <c r="B91" s="264" t="s">
        <v>390</v>
      </c>
      <c r="C91" s="506"/>
      <c r="D91" s="506"/>
    </row>
    <row r="92" spans="1:4" ht="12" customHeight="1">
      <c r="A92" s="18" t="s">
        <v>146</v>
      </c>
      <c r="B92" s="264" t="s">
        <v>391</v>
      </c>
      <c r="C92" s="506"/>
      <c r="D92" s="506"/>
    </row>
    <row r="93" spans="1:4" ht="12" customHeight="1" thickBot="1">
      <c r="A93" s="23" t="s">
        <v>333</v>
      </c>
      <c r="B93" s="265" t="s">
        <v>392</v>
      </c>
      <c r="C93" s="522"/>
      <c r="D93" s="522"/>
    </row>
    <row r="94" spans="1:4" ht="12" customHeight="1" thickBot="1">
      <c r="A94" s="25" t="s">
        <v>4</v>
      </c>
      <c r="B94" s="43" t="s">
        <v>334</v>
      </c>
      <c r="C94" s="498">
        <f>SUM(C95:C101)</f>
        <v>2121</v>
      </c>
      <c r="D94" s="498">
        <f>SUM(D95:D101)</f>
        <v>2121</v>
      </c>
    </row>
    <row r="95" spans="1:4" ht="12" customHeight="1">
      <c r="A95" s="20" t="s">
        <v>131</v>
      </c>
      <c r="B95" s="10" t="s">
        <v>335</v>
      </c>
      <c r="C95" s="505">
        <v>607</v>
      </c>
      <c r="D95" s="505">
        <v>607</v>
      </c>
    </row>
    <row r="96" spans="1:4" ht="12" customHeight="1">
      <c r="A96" s="20" t="s">
        <v>132</v>
      </c>
      <c r="B96" s="10" t="s">
        <v>336</v>
      </c>
      <c r="C96" s="500"/>
      <c r="D96" s="500"/>
    </row>
    <row r="97" spans="1:4" ht="12" customHeight="1">
      <c r="A97" s="20" t="s">
        <v>133</v>
      </c>
      <c r="B97" s="10" t="s">
        <v>337</v>
      </c>
      <c r="C97" s="500"/>
      <c r="D97" s="500"/>
    </row>
    <row r="98" spans="1:4" ht="12" customHeight="1">
      <c r="A98" s="20" t="s">
        <v>134</v>
      </c>
      <c r="B98" s="10" t="s">
        <v>338</v>
      </c>
      <c r="C98" s="500"/>
      <c r="D98" s="500"/>
    </row>
    <row r="99" spans="1:4" ht="12" customHeight="1">
      <c r="A99" s="20" t="s">
        <v>135</v>
      </c>
      <c r="B99" s="10" t="s">
        <v>343</v>
      </c>
      <c r="C99" s="500"/>
      <c r="D99" s="500"/>
    </row>
    <row r="100" spans="1:4" ht="24" customHeight="1">
      <c r="A100" s="20" t="s">
        <v>145</v>
      </c>
      <c r="B100" s="10" t="s">
        <v>344</v>
      </c>
      <c r="C100" s="500"/>
      <c r="D100" s="500"/>
    </row>
    <row r="101" spans="1:4" ht="12" customHeight="1">
      <c r="A101" s="20" t="s">
        <v>152</v>
      </c>
      <c r="B101" s="10" t="s">
        <v>345</v>
      </c>
      <c r="C101" s="485">
        <f>SUM(C102:C105)</f>
        <v>1514</v>
      </c>
      <c r="D101" s="485">
        <f>SUM(D102:D105)</f>
        <v>1514</v>
      </c>
    </row>
    <row r="102" spans="1:4" ht="12" customHeight="1">
      <c r="A102" s="20" t="s">
        <v>339</v>
      </c>
      <c r="B102" s="10" t="s">
        <v>381</v>
      </c>
      <c r="C102" s="500"/>
      <c r="D102" s="500"/>
    </row>
    <row r="103" spans="1:4" ht="12" customHeight="1">
      <c r="A103" s="20" t="s">
        <v>340</v>
      </c>
      <c r="B103" s="262" t="s">
        <v>382</v>
      </c>
      <c r="C103" s="500">
        <v>1440</v>
      </c>
      <c r="D103" s="500">
        <v>1440</v>
      </c>
    </row>
    <row r="104" spans="1:4" ht="12" customHeight="1">
      <c r="A104" s="17" t="s">
        <v>341</v>
      </c>
      <c r="B104" s="262" t="s">
        <v>383</v>
      </c>
      <c r="C104" s="506"/>
      <c r="D104" s="506"/>
    </row>
    <row r="105" spans="1:4" ht="12" customHeight="1" thickBot="1">
      <c r="A105" s="21" t="s">
        <v>342</v>
      </c>
      <c r="B105" s="262" t="s">
        <v>384</v>
      </c>
      <c r="C105" s="506">
        <v>74</v>
      </c>
      <c r="D105" s="506">
        <v>74</v>
      </c>
    </row>
    <row r="106" spans="1:4" ht="12" customHeight="1" thickBot="1">
      <c r="A106" s="25" t="s">
        <v>5</v>
      </c>
      <c r="B106" s="43" t="s">
        <v>346</v>
      </c>
      <c r="C106" s="525"/>
      <c r="D106" s="525"/>
    </row>
    <row r="107" spans="1:4" ht="12" customHeight="1" thickBot="1">
      <c r="A107" s="25" t="s">
        <v>6</v>
      </c>
      <c r="B107" s="43" t="s">
        <v>347</v>
      </c>
      <c r="C107" s="499">
        <f>SUM(C108:C109)</f>
        <v>4763</v>
      </c>
      <c r="D107" s="499">
        <f>SUM(D108:D109)</f>
        <v>5835</v>
      </c>
    </row>
    <row r="108" spans="1:4" ht="12" customHeight="1">
      <c r="A108" s="20" t="s">
        <v>107</v>
      </c>
      <c r="B108" s="12" t="s">
        <v>56</v>
      </c>
      <c r="C108" s="505"/>
      <c r="D108" s="505"/>
    </row>
    <row r="109" spans="1:4" ht="12" customHeight="1" thickBot="1">
      <c r="A109" s="18" t="s">
        <v>108</v>
      </c>
      <c r="B109" s="10" t="s">
        <v>57</v>
      </c>
      <c r="C109" s="500">
        <v>4763</v>
      </c>
      <c r="D109" s="500">
        <v>5835</v>
      </c>
    </row>
    <row r="110" spans="1:4" ht="12" customHeight="1" thickBot="1">
      <c r="A110" s="25" t="s">
        <v>7</v>
      </c>
      <c r="B110" s="194" t="s">
        <v>209</v>
      </c>
      <c r="C110" s="499">
        <f>+C80+C94+C106+C107</f>
        <v>27767</v>
      </c>
      <c r="D110" s="499">
        <f>+D80+D94+D106+D107</f>
        <v>29218</v>
      </c>
    </row>
    <row r="111" spans="1:4" ht="12" customHeight="1" thickBot="1">
      <c r="A111" s="25" t="s">
        <v>8</v>
      </c>
      <c r="B111" s="43" t="s">
        <v>348</v>
      </c>
      <c r="C111" s="499">
        <f>SUM(C112,C121)</f>
        <v>6082</v>
      </c>
      <c r="D111" s="499">
        <f>SUM(D112,D121)</f>
        <v>6082</v>
      </c>
    </row>
    <row r="112" spans="1:4" ht="12" customHeight="1">
      <c r="A112" s="20" t="s">
        <v>112</v>
      </c>
      <c r="B112" s="32" t="s">
        <v>355</v>
      </c>
      <c r="C112" s="568">
        <f>SUM(C113:C120)</f>
        <v>0</v>
      </c>
      <c r="D112" s="568">
        <f>SUM(D113:D120)</f>
        <v>0</v>
      </c>
    </row>
    <row r="113" spans="1:4" ht="12" customHeight="1">
      <c r="A113" s="20" t="s">
        <v>115</v>
      </c>
      <c r="B113" s="196" t="s">
        <v>356</v>
      </c>
      <c r="C113" s="500"/>
      <c r="D113" s="500"/>
    </row>
    <row r="114" spans="1:4" ht="12" customHeight="1">
      <c r="A114" s="20" t="s">
        <v>116</v>
      </c>
      <c r="B114" s="196" t="s">
        <v>357</v>
      </c>
      <c r="C114" s="500"/>
      <c r="D114" s="500"/>
    </row>
    <row r="115" spans="1:4" ht="12" customHeight="1">
      <c r="A115" s="20" t="s">
        <v>117</v>
      </c>
      <c r="B115" s="196" t="s">
        <v>211</v>
      </c>
      <c r="C115" s="500"/>
      <c r="D115" s="500"/>
    </row>
    <row r="116" spans="1:4" ht="12" customHeight="1">
      <c r="A116" s="20" t="s">
        <v>118</v>
      </c>
      <c r="B116" s="196" t="s">
        <v>212</v>
      </c>
      <c r="C116" s="500"/>
      <c r="D116" s="500"/>
    </row>
    <row r="117" spans="1:4" ht="12" customHeight="1">
      <c r="A117" s="20" t="s">
        <v>279</v>
      </c>
      <c r="B117" s="196" t="s">
        <v>358</v>
      </c>
      <c r="C117" s="500"/>
      <c r="D117" s="500"/>
    </row>
    <row r="118" spans="1:4" ht="12" customHeight="1">
      <c r="A118" s="20" t="s">
        <v>349</v>
      </c>
      <c r="B118" s="196" t="s">
        <v>359</v>
      </c>
      <c r="C118" s="500"/>
      <c r="D118" s="500"/>
    </row>
    <row r="119" spans="1:4" ht="12" customHeight="1">
      <c r="A119" s="20" t="s">
        <v>350</v>
      </c>
      <c r="B119" s="196" t="s">
        <v>360</v>
      </c>
      <c r="C119" s="500"/>
      <c r="D119" s="500"/>
    </row>
    <row r="120" spans="1:4" ht="12" customHeight="1">
      <c r="A120" s="20" t="s">
        <v>351</v>
      </c>
      <c r="B120" s="196" t="s">
        <v>178</v>
      </c>
      <c r="C120" s="500"/>
      <c r="D120" s="500"/>
    </row>
    <row r="121" spans="1:4" ht="12" customHeight="1">
      <c r="A121" s="20" t="s">
        <v>113</v>
      </c>
      <c r="B121" s="32" t="s">
        <v>361</v>
      </c>
      <c r="C121" s="568">
        <f>SUM(C122:C129)</f>
        <v>6082</v>
      </c>
      <c r="D121" s="568">
        <f>SUM(D122:D129)</f>
        <v>6082</v>
      </c>
    </row>
    <row r="122" spans="1:4" ht="12" customHeight="1">
      <c r="A122" s="20" t="s">
        <v>121</v>
      </c>
      <c r="B122" s="196" t="s">
        <v>356</v>
      </c>
      <c r="C122" s="500"/>
      <c r="D122" s="500"/>
    </row>
    <row r="123" spans="1:4" ht="12" customHeight="1">
      <c r="A123" s="20" t="s">
        <v>122</v>
      </c>
      <c r="B123" s="196" t="s">
        <v>362</v>
      </c>
      <c r="C123" s="500"/>
      <c r="D123" s="500"/>
    </row>
    <row r="124" spans="1:4" ht="12" customHeight="1">
      <c r="A124" s="20" t="s">
        <v>123</v>
      </c>
      <c r="B124" s="196" t="s">
        <v>211</v>
      </c>
      <c r="C124" s="500">
        <v>5677</v>
      </c>
      <c r="D124" s="500">
        <v>5677</v>
      </c>
    </row>
    <row r="125" spans="1:4" ht="12" customHeight="1">
      <c r="A125" s="20" t="s">
        <v>124</v>
      </c>
      <c r="B125" s="196" t="s">
        <v>212</v>
      </c>
      <c r="C125" s="502">
        <v>405</v>
      </c>
      <c r="D125" s="502">
        <v>405</v>
      </c>
    </row>
    <row r="126" spans="1:4" ht="12" customHeight="1">
      <c r="A126" s="20" t="s">
        <v>280</v>
      </c>
      <c r="B126" s="196" t="s">
        <v>358</v>
      </c>
      <c r="C126" s="500"/>
      <c r="D126" s="500"/>
    </row>
    <row r="127" spans="1:4" ht="12" customHeight="1">
      <c r="A127" s="20" t="s">
        <v>352</v>
      </c>
      <c r="B127" s="196" t="s">
        <v>363</v>
      </c>
      <c r="C127" s="506"/>
      <c r="D127" s="506"/>
    </row>
    <row r="128" spans="1:4" ht="12" customHeight="1">
      <c r="A128" s="20" t="s">
        <v>353</v>
      </c>
      <c r="B128" s="196" t="s">
        <v>360</v>
      </c>
      <c r="C128" s="506"/>
      <c r="D128" s="506"/>
    </row>
    <row r="129" spans="1:4" ht="12" customHeight="1" thickBot="1">
      <c r="A129" s="20" t="s">
        <v>354</v>
      </c>
      <c r="B129" s="196" t="s">
        <v>364</v>
      </c>
      <c r="C129" s="526"/>
      <c r="D129" s="526"/>
    </row>
    <row r="130" spans="1:9" ht="15" customHeight="1" thickBot="1">
      <c r="A130" s="25" t="s">
        <v>9</v>
      </c>
      <c r="B130" s="49" t="s">
        <v>210</v>
      </c>
      <c r="C130" s="499">
        <f>SUM(C110,C111)</f>
        <v>33849</v>
      </c>
      <c r="D130" s="499">
        <f>SUM(D110,D111)</f>
        <v>35300</v>
      </c>
      <c r="F130" s="62"/>
      <c r="G130" s="203"/>
      <c r="H130" s="203"/>
      <c r="I130" s="203"/>
    </row>
    <row r="131" spans="1:3" s="2" customFormat="1" ht="12.75" customHeight="1">
      <c r="A131" s="629"/>
      <c r="B131" s="629"/>
      <c r="C131" s="629"/>
    </row>
    <row r="133" spans="1:3" ht="15.75">
      <c r="A133" s="631" t="s">
        <v>213</v>
      </c>
      <c r="B133" s="631"/>
      <c r="C133" s="631"/>
    </row>
    <row r="134" spans="1:2" ht="16.5" thickBot="1">
      <c r="A134" s="630" t="s">
        <v>202</v>
      </c>
      <c r="B134" s="630"/>
    </row>
    <row r="135" spans="1:4" ht="23.25" customHeight="1" thickBot="1">
      <c r="A135" s="25">
        <v>1</v>
      </c>
      <c r="B135" s="43" t="s">
        <v>365</v>
      </c>
      <c r="C135" s="224">
        <f>+C53-C110</f>
        <v>68</v>
      </c>
      <c r="D135" s="628">
        <f>+D53-D110</f>
        <v>-1212</v>
      </c>
    </row>
    <row r="136" spans="3:4" ht="15.75">
      <c r="C136" s="211"/>
      <c r="D136" s="211"/>
    </row>
    <row r="137" spans="1:3" ht="33" customHeight="1">
      <c r="A137" s="632" t="s">
        <v>366</v>
      </c>
      <c r="B137" s="632"/>
      <c r="C137" s="632"/>
    </row>
    <row r="138" spans="1:2" ht="16.5" thickBot="1">
      <c r="A138" s="630" t="s">
        <v>203</v>
      </c>
      <c r="B138" s="630"/>
    </row>
    <row r="139" spans="1:4" ht="12" customHeight="1" thickBot="1">
      <c r="A139" s="25" t="s">
        <v>3</v>
      </c>
      <c r="B139" s="43" t="s">
        <v>367</v>
      </c>
      <c r="C139" s="217">
        <f>C140-C143</f>
        <v>-4831</v>
      </c>
      <c r="D139" s="217">
        <f>D140-D143</f>
        <v>-4831</v>
      </c>
    </row>
    <row r="140" spans="1:4" ht="12.75" customHeight="1">
      <c r="A140" s="22" t="s">
        <v>125</v>
      </c>
      <c r="B140" s="14" t="s">
        <v>368</v>
      </c>
      <c r="C140" s="269">
        <f>+C57</f>
        <v>1251</v>
      </c>
      <c r="D140" s="269">
        <f>+D57</f>
        <v>1251</v>
      </c>
    </row>
    <row r="141" spans="1:4" ht="12.75" customHeight="1">
      <c r="A141" s="17" t="s">
        <v>369</v>
      </c>
      <c r="B141" s="9" t="s">
        <v>375</v>
      </c>
      <c r="C141" s="273">
        <f>+C58</f>
        <v>1251</v>
      </c>
      <c r="D141" s="273">
        <f>+D58</f>
        <v>1251</v>
      </c>
    </row>
    <row r="142" spans="1:4" ht="12.75" customHeight="1">
      <c r="A142" s="17" t="s">
        <v>370</v>
      </c>
      <c r="B142" s="266" t="s">
        <v>371</v>
      </c>
      <c r="C142" s="267">
        <f>+C65</f>
        <v>0</v>
      </c>
      <c r="D142" s="267">
        <f>+D65</f>
        <v>0</v>
      </c>
    </row>
    <row r="143" spans="1:4" ht="12.75" customHeight="1">
      <c r="A143" s="21" t="s">
        <v>126</v>
      </c>
      <c r="B143" s="16" t="s">
        <v>372</v>
      </c>
      <c r="C143" s="268">
        <f>+C111</f>
        <v>6082</v>
      </c>
      <c r="D143" s="268">
        <f>+D111</f>
        <v>6082</v>
      </c>
    </row>
    <row r="144" spans="1:4" ht="12.75" customHeight="1">
      <c r="A144" s="18" t="s">
        <v>373</v>
      </c>
      <c r="B144" s="10" t="s">
        <v>376</v>
      </c>
      <c r="C144" s="268">
        <f>+C112</f>
        <v>0</v>
      </c>
      <c r="D144" s="268">
        <f>+D112</f>
        <v>0</v>
      </c>
    </row>
    <row r="145" spans="1:4" ht="12.75" customHeight="1" thickBot="1">
      <c r="A145" s="23" t="s">
        <v>374</v>
      </c>
      <c r="B145" s="270" t="s">
        <v>377</v>
      </c>
      <c r="C145" s="216">
        <f>+C121</f>
        <v>6082</v>
      </c>
      <c r="D145" s="216">
        <f>+D121</f>
        <v>6082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Pula Község Önkormányzat
2012. ÉVI KÖLTSÉGVETÉSÉNEK MÉRLEGE&amp;10
&amp;R&amp;"Times New Roman CE,Félkövér dőlt"&amp;11 1. melléklet az 1/2012.(II.29.)  önkormányzati rendelethez</oddHeader>
  </headerFooter>
  <rowBreaks count="1" manualBreakCount="1">
    <brk id="7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H10" sqref="H10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2.375" style="5" customWidth="1"/>
    <col min="4" max="5" width="18.50390625" style="5" customWidth="1"/>
    <col min="6" max="16384" width="9.375" style="5" customWidth="1"/>
  </cols>
  <sheetData>
    <row r="1" spans="1:5" s="3" customFormat="1" ht="21" customHeight="1" thickBot="1">
      <c r="A1" s="402"/>
      <c r="B1" s="403"/>
      <c r="C1" s="465"/>
      <c r="D1" s="463" t="s">
        <v>633</v>
      </c>
      <c r="E1" s="463" t="s">
        <v>633</v>
      </c>
    </row>
    <row r="2" spans="1:5" s="155" customFormat="1" ht="25.5" customHeight="1">
      <c r="A2" s="685" t="s">
        <v>436</v>
      </c>
      <c r="B2" s="686"/>
      <c r="C2" s="460" t="s">
        <v>512</v>
      </c>
      <c r="D2" s="466"/>
      <c r="E2" s="466"/>
    </row>
    <row r="3" spans="1:5" s="155" customFormat="1" ht="16.5" thickBot="1">
      <c r="A3" s="406" t="s">
        <v>435</v>
      </c>
      <c r="B3" s="407"/>
      <c r="C3" s="461" t="s">
        <v>585</v>
      </c>
      <c r="D3" s="468"/>
      <c r="E3" s="468" t="s">
        <v>596</v>
      </c>
    </row>
    <row r="4" spans="1:5" s="156" customFormat="1" ht="15.75" customHeight="1" thickBot="1">
      <c r="A4" s="408"/>
      <c r="B4" s="408"/>
      <c r="C4" s="408"/>
      <c r="D4" s="409"/>
      <c r="E4" s="409" t="s">
        <v>45</v>
      </c>
    </row>
    <row r="5" spans="1:5" ht="13.5" thickBot="1">
      <c r="A5" s="687" t="s">
        <v>437</v>
      </c>
      <c r="B5" s="688"/>
      <c r="C5" s="410" t="s">
        <v>46</v>
      </c>
      <c r="D5" s="411" t="s">
        <v>47</v>
      </c>
      <c r="E5" s="411" t="s">
        <v>645</v>
      </c>
    </row>
    <row r="6" spans="1:5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  <c r="E6" s="369">
        <v>5</v>
      </c>
    </row>
    <row r="7" spans="1:5" s="106" customFormat="1" ht="15.75" customHeight="1" thickBot="1">
      <c r="A7" s="412"/>
      <c r="B7" s="413"/>
      <c r="C7" s="413" t="s">
        <v>48</v>
      </c>
      <c r="D7" s="414"/>
      <c r="E7" s="414"/>
    </row>
    <row r="8" spans="1:5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  <c r="E8" s="220">
        <f>SUM(E9:E16)</f>
        <v>0</v>
      </c>
    </row>
    <row r="9" spans="1:5" s="157" customFormat="1" ht="12" customHeight="1">
      <c r="A9" s="420"/>
      <c r="B9" s="418" t="s">
        <v>125</v>
      </c>
      <c r="C9" s="14" t="s">
        <v>255</v>
      </c>
      <c r="D9" s="562"/>
      <c r="E9" s="562"/>
    </row>
    <row r="10" spans="1:5" s="157" customFormat="1" ht="12" customHeight="1">
      <c r="A10" s="417"/>
      <c r="B10" s="418" t="s">
        <v>126</v>
      </c>
      <c r="C10" s="10" t="s">
        <v>256</v>
      </c>
      <c r="D10" s="557"/>
      <c r="E10" s="557"/>
    </row>
    <row r="11" spans="1:5" s="157" customFormat="1" ht="12" customHeight="1">
      <c r="A11" s="417"/>
      <c r="B11" s="418" t="s">
        <v>127</v>
      </c>
      <c r="C11" s="10" t="s">
        <v>257</v>
      </c>
      <c r="D11" s="557"/>
      <c r="E11" s="557"/>
    </row>
    <row r="12" spans="1:5" s="157" customFormat="1" ht="12" customHeight="1">
      <c r="A12" s="417"/>
      <c r="B12" s="418" t="s">
        <v>128</v>
      </c>
      <c r="C12" s="10" t="s">
        <v>258</v>
      </c>
      <c r="D12" s="557"/>
      <c r="E12" s="557"/>
    </row>
    <row r="13" spans="1:5" s="157" customFormat="1" ht="12" customHeight="1">
      <c r="A13" s="417"/>
      <c r="B13" s="418" t="s">
        <v>191</v>
      </c>
      <c r="C13" s="9" t="s">
        <v>259</v>
      </c>
      <c r="D13" s="557"/>
      <c r="E13" s="557"/>
    </row>
    <row r="14" spans="1:5" s="157" customFormat="1" ht="12" customHeight="1">
      <c r="A14" s="422"/>
      <c r="B14" s="418" t="s">
        <v>129</v>
      </c>
      <c r="C14" s="10" t="s">
        <v>260</v>
      </c>
      <c r="D14" s="563"/>
      <c r="E14" s="563"/>
    </row>
    <row r="15" spans="1:5" s="158" customFormat="1" ht="12" customHeight="1">
      <c r="A15" s="417"/>
      <c r="B15" s="418" t="s">
        <v>130</v>
      </c>
      <c r="C15" s="10" t="s">
        <v>456</v>
      </c>
      <c r="D15" s="557"/>
      <c r="E15" s="557"/>
    </row>
    <row r="16" spans="1:5" s="158" customFormat="1" ht="12" customHeight="1" thickBot="1">
      <c r="A16" s="423"/>
      <c r="B16" s="424" t="s">
        <v>141</v>
      </c>
      <c r="C16" s="9" t="s">
        <v>412</v>
      </c>
      <c r="D16" s="306"/>
      <c r="E16" s="306"/>
    </row>
    <row r="17" spans="1:5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780</v>
      </c>
      <c r="E17" s="220">
        <f>SUM(E18:E21)</f>
        <v>780</v>
      </c>
    </row>
    <row r="18" spans="1:5" s="158" customFormat="1" ht="12" customHeight="1">
      <c r="A18" s="417"/>
      <c r="B18" s="418" t="s">
        <v>131</v>
      </c>
      <c r="C18" s="12" t="s">
        <v>149</v>
      </c>
      <c r="D18" s="557">
        <v>780</v>
      </c>
      <c r="E18" s="557">
        <v>780</v>
      </c>
    </row>
    <row r="19" spans="1:5" s="158" customFormat="1" ht="12" customHeight="1">
      <c r="A19" s="417"/>
      <c r="B19" s="418" t="s">
        <v>132</v>
      </c>
      <c r="C19" s="10" t="s">
        <v>150</v>
      </c>
      <c r="D19" s="557"/>
      <c r="E19" s="557"/>
    </row>
    <row r="20" spans="1:5" s="158" customFormat="1" ht="12" customHeight="1">
      <c r="A20" s="417"/>
      <c r="B20" s="418" t="s">
        <v>133</v>
      </c>
      <c r="C20" s="10" t="s">
        <v>458</v>
      </c>
      <c r="D20" s="557"/>
      <c r="E20" s="557"/>
    </row>
    <row r="21" spans="1:5" s="158" customFormat="1" ht="12" customHeight="1" thickBot="1">
      <c r="A21" s="417"/>
      <c r="B21" s="418" t="s">
        <v>134</v>
      </c>
      <c r="C21" s="10" t="s">
        <v>151</v>
      </c>
      <c r="D21" s="557"/>
      <c r="E21" s="557"/>
    </row>
    <row r="22" spans="1:5" s="158" customFormat="1" ht="12" customHeight="1" thickBot="1">
      <c r="A22" s="375" t="s">
        <v>5</v>
      </c>
      <c r="B22" s="195"/>
      <c r="C22" s="195" t="s">
        <v>459</v>
      </c>
      <c r="D22" s="298"/>
      <c r="E22" s="298"/>
    </row>
    <row r="23" spans="1:5" s="157" customFormat="1" ht="12" customHeight="1" thickBot="1">
      <c r="A23" s="375" t="s">
        <v>6</v>
      </c>
      <c r="B23" s="415"/>
      <c r="C23" s="195" t="s">
        <v>460</v>
      </c>
      <c r="D23" s="298"/>
      <c r="E23" s="298"/>
    </row>
    <row r="24" spans="1:5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  <c r="E24" s="558">
        <f>+E25+E26</f>
        <v>91</v>
      </c>
    </row>
    <row r="25" spans="1:5" s="157" customFormat="1" ht="12" customHeight="1">
      <c r="A25" s="420"/>
      <c r="B25" s="299" t="s">
        <v>109</v>
      </c>
      <c r="C25" s="259" t="s">
        <v>93</v>
      </c>
      <c r="D25" s="553"/>
      <c r="E25" s="553">
        <v>91</v>
      </c>
    </row>
    <row r="26" spans="1:5" s="157" customFormat="1" ht="12" customHeight="1" thickBot="1">
      <c r="A26" s="426"/>
      <c r="B26" s="301" t="s">
        <v>110</v>
      </c>
      <c r="C26" s="261" t="s">
        <v>462</v>
      </c>
      <c r="D26" s="554"/>
      <c r="E26" s="554"/>
    </row>
    <row r="27" spans="1:5" s="158" customFormat="1" ht="12" customHeight="1" thickBot="1">
      <c r="A27" s="434" t="s">
        <v>8</v>
      </c>
      <c r="B27" s="435"/>
      <c r="C27" s="195" t="s">
        <v>463</v>
      </c>
      <c r="D27" s="298">
        <v>72</v>
      </c>
      <c r="E27" s="298">
        <v>72</v>
      </c>
    </row>
    <row r="28" spans="1:5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852</v>
      </c>
      <c r="E28" s="558">
        <f>SUM(E8,E17,E22,E23,E24,E27)</f>
        <v>943</v>
      </c>
    </row>
    <row r="29" spans="1:5" s="158" customFormat="1" ht="15" customHeight="1">
      <c r="A29" s="442"/>
      <c r="B29" s="442"/>
      <c r="C29" s="443"/>
      <c r="D29" s="444"/>
      <c r="E29" s="444"/>
    </row>
    <row r="30" spans="1:5" ht="13.5" thickBot="1">
      <c r="A30" s="445"/>
      <c r="B30" s="446"/>
      <c r="C30" s="446"/>
      <c r="D30" s="446"/>
      <c r="E30" s="446"/>
    </row>
    <row r="31" spans="1:5" s="106" customFormat="1" ht="16.5" customHeight="1" thickBot="1">
      <c r="A31" s="447"/>
      <c r="B31" s="448"/>
      <c r="C31" s="449" t="s">
        <v>54</v>
      </c>
      <c r="D31" s="450"/>
      <c r="E31" s="450"/>
    </row>
    <row r="32" spans="1:5" s="159" customFormat="1" ht="12" customHeight="1" thickBot="1">
      <c r="A32" s="375" t="s">
        <v>3</v>
      </c>
      <c r="B32" s="26"/>
      <c r="C32" s="43" t="s">
        <v>329</v>
      </c>
      <c r="D32" s="220">
        <f>SUM(D33:D37)</f>
        <v>852</v>
      </c>
      <c r="E32" s="220">
        <f>SUM(E33:E37)</f>
        <v>943</v>
      </c>
    </row>
    <row r="33" spans="1:5" ht="12" customHeight="1">
      <c r="A33" s="451"/>
      <c r="B33" s="297" t="s">
        <v>125</v>
      </c>
      <c r="C33" s="12" t="s">
        <v>34</v>
      </c>
      <c r="D33" s="232">
        <v>646</v>
      </c>
      <c r="E33" s="232">
        <v>718</v>
      </c>
    </row>
    <row r="34" spans="1:5" ht="12" customHeight="1">
      <c r="A34" s="452"/>
      <c r="B34" s="279" t="s">
        <v>126</v>
      </c>
      <c r="C34" s="10" t="s">
        <v>330</v>
      </c>
      <c r="D34" s="557">
        <v>174</v>
      </c>
      <c r="E34" s="557">
        <v>193</v>
      </c>
    </row>
    <row r="35" spans="1:5" ht="12" customHeight="1">
      <c r="A35" s="452"/>
      <c r="B35" s="279" t="s">
        <v>127</v>
      </c>
      <c r="C35" s="10" t="s">
        <v>179</v>
      </c>
      <c r="D35" s="557">
        <v>32</v>
      </c>
      <c r="E35" s="557">
        <v>32</v>
      </c>
    </row>
    <row r="36" spans="1:5" ht="12" customHeight="1">
      <c r="A36" s="452"/>
      <c r="B36" s="279" t="s">
        <v>128</v>
      </c>
      <c r="C36" s="10" t="s">
        <v>331</v>
      </c>
      <c r="D36" s="557"/>
      <c r="E36" s="557"/>
    </row>
    <row r="37" spans="1:5" ht="12" customHeight="1" thickBot="1">
      <c r="A37" s="452"/>
      <c r="B37" s="279" t="s">
        <v>140</v>
      </c>
      <c r="C37" s="10" t="s">
        <v>332</v>
      </c>
      <c r="D37" s="557"/>
      <c r="E37" s="557"/>
    </row>
    <row r="38" spans="1:5" ht="12" customHeight="1" thickBot="1">
      <c r="A38" s="375" t="s">
        <v>4</v>
      </c>
      <c r="B38" s="26"/>
      <c r="C38" s="43" t="s">
        <v>465</v>
      </c>
      <c r="D38" s="220">
        <f>SUM(D39:D42)</f>
        <v>0</v>
      </c>
      <c r="E38" s="220">
        <f>SUM(E39:E42)</f>
        <v>0</v>
      </c>
    </row>
    <row r="39" spans="1:5" s="159" customFormat="1" ht="12" customHeight="1">
      <c r="A39" s="451"/>
      <c r="B39" s="297" t="s">
        <v>131</v>
      </c>
      <c r="C39" s="12" t="s">
        <v>335</v>
      </c>
      <c r="D39" s="232"/>
      <c r="E39" s="232"/>
    </row>
    <row r="40" spans="1:5" ht="12" customHeight="1">
      <c r="A40" s="452"/>
      <c r="B40" s="279" t="s">
        <v>132</v>
      </c>
      <c r="C40" s="10" t="s">
        <v>336</v>
      </c>
      <c r="D40" s="557"/>
      <c r="E40" s="557"/>
    </row>
    <row r="41" spans="1:5" ht="12" customHeight="1">
      <c r="A41" s="452"/>
      <c r="B41" s="279" t="s">
        <v>135</v>
      </c>
      <c r="C41" s="10" t="s">
        <v>343</v>
      </c>
      <c r="D41" s="557"/>
      <c r="E41" s="557"/>
    </row>
    <row r="42" spans="1:5" ht="12" customHeight="1" thickBot="1">
      <c r="A42" s="452"/>
      <c r="B42" s="279" t="s">
        <v>152</v>
      </c>
      <c r="C42" s="10" t="s">
        <v>55</v>
      </c>
      <c r="D42" s="557"/>
      <c r="E42" s="557"/>
    </row>
    <row r="43" spans="1:5" ht="12" customHeight="1" thickBot="1">
      <c r="A43" s="375" t="s">
        <v>5</v>
      </c>
      <c r="B43" s="26"/>
      <c r="C43" s="43" t="s">
        <v>467</v>
      </c>
      <c r="D43" s="298"/>
      <c r="E43" s="298"/>
    </row>
    <row r="44" spans="1:5" ht="15" customHeight="1" thickBot="1">
      <c r="A44" s="375" t="s">
        <v>6</v>
      </c>
      <c r="B44" s="428"/>
      <c r="C44" s="454" t="s">
        <v>468</v>
      </c>
      <c r="D44" s="220">
        <f>+D32+D38+D43</f>
        <v>852</v>
      </c>
      <c r="E44" s="220">
        <f>+E32+E38+E43</f>
        <v>943</v>
      </c>
    </row>
    <row r="45" spans="1:5" ht="13.5" thickBot="1">
      <c r="A45" s="455"/>
      <c r="B45" s="456"/>
      <c r="C45" s="456"/>
      <c r="D45" s="456"/>
      <c r="E45" s="456"/>
    </row>
    <row r="46" spans="1:5" ht="15" customHeight="1" thickBot="1">
      <c r="A46" s="457" t="s">
        <v>453</v>
      </c>
      <c r="B46" s="458"/>
      <c r="C46" s="459"/>
      <c r="D46" s="188"/>
      <c r="E46" s="188"/>
    </row>
    <row r="47" spans="1:5" ht="14.25" customHeight="1" thickBot="1">
      <c r="A47" s="457" t="s">
        <v>454</v>
      </c>
      <c r="B47" s="458"/>
      <c r="C47" s="459"/>
      <c r="D47" s="188">
        <v>1</v>
      </c>
      <c r="E47" s="188">
        <v>1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634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584</v>
      </c>
      <c r="D3" s="468" t="s">
        <v>597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724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724</v>
      </c>
    </row>
    <row r="29" spans="1:4" s="158" customFormat="1" ht="15" customHeight="1">
      <c r="A29" s="442"/>
      <c r="B29" s="442"/>
      <c r="C29" s="443"/>
      <c r="D29" s="444"/>
    </row>
    <row r="30" spans="1:4" ht="13.5" thickBot="1">
      <c r="A30" s="445"/>
      <c r="B30" s="446"/>
      <c r="C30" s="446"/>
      <c r="D30" s="446"/>
    </row>
    <row r="31" spans="1:4" s="106" customFormat="1" ht="16.5" customHeight="1" thickBot="1">
      <c r="A31" s="447"/>
      <c r="B31" s="448"/>
      <c r="C31" s="449" t="s">
        <v>54</v>
      </c>
      <c r="D31" s="450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724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>
        <v>724</v>
      </c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/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724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635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583</v>
      </c>
      <c r="D3" s="468" t="s">
        <v>598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205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205</v>
      </c>
    </row>
    <row r="29" spans="1:4" s="158" customFormat="1" ht="15" customHeight="1">
      <c r="A29" s="442"/>
      <c r="B29" s="442"/>
      <c r="C29" s="443"/>
      <c r="D29" s="444"/>
    </row>
    <row r="30" spans="1:4" ht="13.5" thickBot="1">
      <c r="A30" s="445"/>
      <c r="B30" s="446"/>
      <c r="C30" s="446"/>
      <c r="D30" s="446"/>
    </row>
    <row r="31" spans="1:4" s="106" customFormat="1" ht="16.5" customHeight="1" thickBot="1">
      <c r="A31" s="447"/>
      <c r="B31" s="448"/>
      <c r="C31" s="449" t="s">
        <v>54</v>
      </c>
      <c r="D31" s="450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205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>
        <v>205</v>
      </c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/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205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K17" sqref="K17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00390625" style="5" customWidth="1"/>
    <col min="4" max="4" width="16.125" style="5" customWidth="1"/>
    <col min="5" max="5" width="14.625" style="5" customWidth="1"/>
    <col min="6" max="16384" width="9.375" style="5" customWidth="1"/>
  </cols>
  <sheetData>
    <row r="1" spans="1:5" s="3" customFormat="1" ht="21" customHeight="1" thickBot="1">
      <c r="A1" s="402"/>
      <c r="B1" s="403"/>
      <c r="C1" s="465"/>
      <c r="D1" s="463"/>
      <c r="E1" s="463" t="s">
        <v>636</v>
      </c>
    </row>
    <row r="2" spans="1:5" s="155" customFormat="1" ht="25.5" customHeight="1">
      <c r="A2" s="685" t="s">
        <v>436</v>
      </c>
      <c r="B2" s="686"/>
      <c r="C2" s="460" t="s">
        <v>512</v>
      </c>
      <c r="D2" s="466"/>
      <c r="E2" s="466"/>
    </row>
    <row r="3" spans="1:5" s="155" customFormat="1" ht="16.5" thickBot="1">
      <c r="A3" s="406" t="s">
        <v>435</v>
      </c>
      <c r="B3" s="407"/>
      <c r="C3" s="461" t="s">
        <v>589</v>
      </c>
      <c r="D3" s="468" t="s">
        <v>599</v>
      </c>
      <c r="E3" s="468" t="s">
        <v>599</v>
      </c>
    </row>
    <row r="4" spans="1:5" s="156" customFormat="1" ht="15.75" customHeight="1" thickBot="1">
      <c r="A4" s="408"/>
      <c r="B4" s="408"/>
      <c r="C4" s="408"/>
      <c r="D4" s="409"/>
      <c r="E4" s="409" t="s">
        <v>45</v>
      </c>
    </row>
    <row r="5" spans="1:5" ht="13.5" thickBot="1">
      <c r="A5" s="687" t="s">
        <v>437</v>
      </c>
      <c r="B5" s="688"/>
      <c r="C5" s="410" t="s">
        <v>46</v>
      </c>
      <c r="D5" s="411" t="s">
        <v>47</v>
      </c>
      <c r="E5" s="411" t="s">
        <v>47</v>
      </c>
    </row>
    <row r="6" spans="1:5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  <c r="E6" s="369">
        <v>5</v>
      </c>
    </row>
    <row r="7" spans="1:5" s="106" customFormat="1" ht="24" customHeight="1" thickBot="1">
      <c r="A7" s="412"/>
      <c r="B7" s="413"/>
      <c r="C7" s="413" t="s">
        <v>48</v>
      </c>
      <c r="D7" s="414" t="s">
        <v>590</v>
      </c>
      <c r="E7" s="414" t="s">
        <v>591</v>
      </c>
    </row>
    <row r="8" spans="1:5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  <c r="E8" s="220">
        <f>SUM(E9:E16)</f>
        <v>0</v>
      </c>
    </row>
    <row r="9" spans="1:5" s="157" customFormat="1" ht="12" customHeight="1">
      <c r="A9" s="420"/>
      <c r="B9" s="418" t="s">
        <v>125</v>
      </c>
      <c r="C9" s="14" t="s">
        <v>255</v>
      </c>
      <c r="D9" s="562"/>
      <c r="E9" s="562"/>
    </row>
    <row r="10" spans="1:5" s="157" customFormat="1" ht="12" customHeight="1">
      <c r="A10" s="417"/>
      <c r="B10" s="418" t="s">
        <v>126</v>
      </c>
      <c r="C10" s="10" t="s">
        <v>256</v>
      </c>
      <c r="D10" s="557"/>
      <c r="E10" s="557"/>
    </row>
    <row r="11" spans="1:5" s="157" customFormat="1" ht="12" customHeight="1">
      <c r="A11" s="417"/>
      <c r="B11" s="418" t="s">
        <v>127</v>
      </c>
      <c r="C11" s="10" t="s">
        <v>257</v>
      </c>
      <c r="D11" s="557"/>
      <c r="E11" s="557"/>
    </row>
    <row r="12" spans="1:5" s="157" customFormat="1" ht="12" customHeight="1">
      <c r="A12" s="417"/>
      <c r="B12" s="418" t="s">
        <v>128</v>
      </c>
      <c r="C12" s="10" t="s">
        <v>258</v>
      </c>
      <c r="D12" s="557"/>
      <c r="E12" s="557"/>
    </row>
    <row r="13" spans="1:5" s="157" customFormat="1" ht="12" customHeight="1">
      <c r="A13" s="417"/>
      <c r="B13" s="418" t="s">
        <v>191</v>
      </c>
      <c r="C13" s="9" t="s">
        <v>259</v>
      </c>
      <c r="D13" s="557"/>
      <c r="E13" s="557"/>
    </row>
    <row r="14" spans="1:5" s="157" customFormat="1" ht="12" customHeight="1">
      <c r="A14" s="422"/>
      <c r="B14" s="418" t="s">
        <v>129</v>
      </c>
      <c r="C14" s="10" t="s">
        <v>260</v>
      </c>
      <c r="D14" s="563"/>
      <c r="E14" s="563"/>
    </row>
    <row r="15" spans="1:5" s="158" customFormat="1" ht="12" customHeight="1">
      <c r="A15" s="417"/>
      <c r="B15" s="418" t="s">
        <v>130</v>
      </c>
      <c r="C15" s="10" t="s">
        <v>456</v>
      </c>
      <c r="D15" s="557"/>
      <c r="E15" s="557"/>
    </row>
    <row r="16" spans="1:5" s="158" customFormat="1" ht="12" customHeight="1" thickBot="1">
      <c r="A16" s="423"/>
      <c r="B16" s="424" t="s">
        <v>141</v>
      </c>
      <c r="C16" s="9" t="s">
        <v>412</v>
      </c>
      <c r="D16" s="306"/>
      <c r="E16" s="306"/>
    </row>
    <row r="17" spans="1:5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  <c r="E17" s="220">
        <f>SUM(E18:E21)</f>
        <v>0</v>
      </c>
    </row>
    <row r="18" spans="1:5" s="158" customFormat="1" ht="12" customHeight="1">
      <c r="A18" s="417"/>
      <c r="B18" s="418" t="s">
        <v>131</v>
      </c>
      <c r="C18" s="12" t="s">
        <v>149</v>
      </c>
      <c r="D18" s="557"/>
      <c r="E18" s="557"/>
    </row>
    <row r="19" spans="1:5" s="158" customFormat="1" ht="12" customHeight="1">
      <c r="A19" s="417"/>
      <c r="B19" s="418" t="s">
        <v>132</v>
      </c>
      <c r="C19" s="10" t="s">
        <v>150</v>
      </c>
      <c r="D19" s="557"/>
      <c r="E19" s="557"/>
    </row>
    <row r="20" spans="1:5" s="158" customFormat="1" ht="12" customHeight="1">
      <c r="A20" s="417"/>
      <c r="B20" s="418" t="s">
        <v>133</v>
      </c>
      <c r="C20" s="10" t="s">
        <v>458</v>
      </c>
      <c r="D20" s="557"/>
      <c r="E20" s="557"/>
    </row>
    <row r="21" spans="1:5" s="158" customFormat="1" ht="12" customHeight="1" thickBot="1">
      <c r="A21" s="417"/>
      <c r="B21" s="418" t="s">
        <v>134</v>
      </c>
      <c r="C21" s="10" t="s">
        <v>151</v>
      </c>
      <c r="D21" s="557"/>
      <c r="E21" s="557"/>
    </row>
    <row r="22" spans="1:5" s="158" customFormat="1" ht="12" customHeight="1" thickBot="1">
      <c r="A22" s="375" t="s">
        <v>5</v>
      </c>
      <c r="B22" s="195"/>
      <c r="C22" s="195" t="s">
        <v>459</v>
      </c>
      <c r="D22" s="298"/>
      <c r="E22" s="298"/>
    </row>
    <row r="23" spans="1:5" s="157" customFormat="1" ht="12" customHeight="1" thickBot="1">
      <c r="A23" s="375" t="s">
        <v>6</v>
      </c>
      <c r="B23" s="415"/>
      <c r="C23" s="195" t="s">
        <v>460</v>
      </c>
      <c r="D23" s="298"/>
      <c r="E23" s="298"/>
    </row>
    <row r="24" spans="1:5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  <c r="E24" s="558">
        <f>+E25+E26</f>
        <v>0</v>
      </c>
    </row>
    <row r="25" spans="1:5" s="157" customFormat="1" ht="12" customHeight="1">
      <c r="A25" s="420"/>
      <c r="B25" s="299" t="s">
        <v>109</v>
      </c>
      <c r="C25" s="259" t="s">
        <v>93</v>
      </c>
      <c r="D25" s="553"/>
      <c r="E25" s="553"/>
    </row>
    <row r="26" spans="1:5" s="157" customFormat="1" ht="12" customHeight="1" thickBot="1">
      <c r="A26" s="426"/>
      <c r="B26" s="301" t="s">
        <v>110</v>
      </c>
      <c r="C26" s="261" t="s">
        <v>462</v>
      </c>
      <c r="D26" s="554"/>
      <c r="E26" s="554"/>
    </row>
    <row r="27" spans="1:5" s="158" customFormat="1" ht="12" customHeight="1" thickBot="1">
      <c r="A27" s="434" t="s">
        <v>8</v>
      </c>
      <c r="B27" s="435"/>
      <c r="C27" s="195" t="s">
        <v>463</v>
      </c>
      <c r="D27" s="298">
        <v>560</v>
      </c>
      <c r="E27" s="298">
        <v>56</v>
      </c>
    </row>
    <row r="28" spans="1:5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560</v>
      </c>
      <c r="E28" s="558">
        <f>SUM(E8,E17,E22,E23,E24,E27)</f>
        <v>56</v>
      </c>
    </row>
    <row r="29" spans="1:5" s="158" customFormat="1" ht="15" customHeight="1">
      <c r="A29" s="442"/>
      <c r="B29" s="442"/>
      <c r="C29" s="443"/>
      <c r="D29" s="564"/>
      <c r="E29" s="564"/>
    </row>
    <row r="30" spans="1:5" ht="13.5" thickBot="1">
      <c r="A30" s="445"/>
      <c r="B30" s="446"/>
      <c r="C30" s="446"/>
      <c r="D30" s="565"/>
      <c r="E30" s="565"/>
    </row>
    <row r="31" spans="1:5" s="106" customFormat="1" ht="16.5" customHeight="1" thickBot="1">
      <c r="A31" s="447"/>
      <c r="B31" s="448"/>
      <c r="C31" s="449" t="s">
        <v>54</v>
      </c>
      <c r="D31" s="566"/>
      <c r="E31" s="566"/>
    </row>
    <row r="32" spans="1:5" s="159" customFormat="1" ht="12" customHeight="1" thickBot="1">
      <c r="A32" s="375" t="s">
        <v>3</v>
      </c>
      <c r="B32" s="26"/>
      <c r="C32" s="43" t="s">
        <v>329</v>
      </c>
      <c r="D32" s="220">
        <f>SUM(D33:D37)</f>
        <v>560</v>
      </c>
      <c r="E32" s="220">
        <f>SUM(E33:E37)</f>
        <v>56</v>
      </c>
    </row>
    <row r="33" spans="1:5" ht="12" customHeight="1">
      <c r="A33" s="451"/>
      <c r="B33" s="297" t="s">
        <v>125</v>
      </c>
      <c r="C33" s="12" t="s">
        <v>34</v>
      </c>
      <c r="D33" s="232"/>
      <c r="E33" s="232"/>
    </row>
    <row r="34" spans="1:5" ht="12" customHeight="1">
      <c r="A34" s="452"/>
      <c r="B34" s="279" t="s">
        <v>126</v>
      </c>
      <c r="C34" s="10" t="s">
        <v>330</v>
      </c>
      <c r="D34" s="557"/>
      <c r="E34" s="557"/>
    </row>
    <row r="35" spans="1:5" ht="12" customHeight="1">
      <c r="A35" s="452"/>
      <c r="B35" s="279" t="s">
        <v>127</v>
      </c>
      <c r="C35" s="10" t="s">
        <v>179</v>
      </c>
      <c r="D35" s="557"/>
      <c r="E35" s="557"/>
    </row>
    <row r="36" spans="1:5" ht="12" customHeight="1">
      <c r="A36" s="452"/>
      <c r="B36" s="279" t="s">
        <v>128</v>
      </c>
      <c r="C36" s="10" t="s">
        <v>331</v>
      </c>
      <c r="D36" s="557"/>
      <c r="E36" s="557"/>
    </row>
    <row r="37" spans="1:5" ht="12" customHeight="1" thickBot="1">
      <c r="A37" s="452"/>
      <c r="B37" s="279" t="s">
        <v>140</v>
      </c>
      <c r="C37" s="10" t="s">
        <v>332</v>
      </c>
      <c r="D37" s="557">
        <v>560</v>
      </c>
      <c r="E37" s="557">
        <v>56</v>
      </c>
    </row>
    <row r="38" spans="1:5" ht="12" customHeight="1" thickBot="1">
      <c r="A38" s="375" t="s">
        <v>4</v>
      </c>
      <c r="B38" s="26"/>
      <c r="C38" s="43" t="s">
        <v>465</v>
      </c>
      <c r="D38" s="220">
        <f>SUM(D39:D42)</f>
        <v>0</v>
      </c>
      <c r="E38" s="220">
        <f>SUM(E39:E42)</f>
        <v>0</v>
      </c>
    </row>
    <row r="39" spans="1:5" s="159" customFormat="1" ht="12" customHeight="1">
      <c r="A39" s="451"/>
      <c r="B39" s="297" t="s">
        <v>131</v>
      </c>
      <c r="C39" s="12" t="s">
        <v>335</v>
      </c>
      <c r="D39" s="232"/>
      <c r="E39" s="232"/>
    </row>
    <row r="40" spans="1:5" ht="12" customHeight="1">
      <c r="A40" s="452"/>
      <c r="B40" s="279" t="s">
        <v>132</v>
      </c>
      <c r="C40" s="10" t="s">
        <v>336</v>
      </c>
      <c r="D40" s="557"/>
      <c r="E40" s="557"/>
    </row>
    <row r="41" spans="1:5" ht="12" customHeight="1">
      <c r="A41" s="452"/>
      <c r="B41" s="279" t="s">
        <v>135</v>
      </c>
      <c r="C41" s="10" t="s">
        <v>343</v>
      </c>
      <c r="D41" s="557"/>
      <c r="E41" s="557"/>
    </row>
    <row r="42" spans="1:5" ht="12" customHeight="1" thickBot="1">
      <c r="A42" s="452"/>
      <c r="B42" s="279" t="s">
        <v>152</v>
      </c>
      <c r="C42" s="10" t="s">
        <v>55</v>
      </c>
      <c r="D42" s="557"/>
      <c r="E42" s="557"/>
    </row>
    <row r="43" spans="1:5" ht="12" customHeight="1" thickBot="1">
      <c r="A43" s="375" t="s">
        <v>5</v>
      </c>
      <c r="B43" s="26"/>
      <c r="C43" s="43" t="s">
        <v>467</v>
      </c>
      <c r="D43" s="298"/>
      <c r="E43" s="298"/>
    </row>
    <row r="44" spans="1:5" ht="15" customHeight="1" thickBot="1">
      <c r="A44" s="375" t="s">
        <v>6</v>
      </c>
      <c r="B44" s="428"/>
      <c r="C44" s="454" t="s">
        <v>468</v>
      </c>
      <c r="D44" s="220">
        <f>+D32+D38+D43</f>
        <v>560</v>
      </c>
      <c r="E44" s="220">
        <f>+E32+E38+E43</f>
        <v>56</v>
      </c>
    </row>
    <row r="45" spans="1:5" ht="13.5" thickBot="1">
      <c r="A45" s="455"/>
      <c r="B45" s="456"/>
      <c r="C45" s="456"/>
      <c r="D45" s="456"/>
      <c r="E45" s="456"/>
    </row>
    <row r="46" spans="1:5" ht="15" customHeight="1" thickBot="1">
      <c r="A46" s="457" t="s">
        <v>453</v>
      </c>
      <c r="B46" s="458"/>
      <c r="C46" s="459"/>
      <c r="D46" s="188"/>
      <c r="E46" s="188"/>
    </row>
    <row r="47" spans="1:5" ht="14.25" customHeight="1" thickBot="1">
      <c r="A47" s="457" t="s">
        <v>454</v>
      </c>
      <c r="B47" s="458"/>
      <c r="C47" s="459"/>
      <c r="D47" s="188"/>
      <c r="E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1" sqref="E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875" style="5" customWidth="1"/>
    <col min="4" max="4" width="14.00390625" style="5" customWidth="1"/>
    <col min="5" max="5" width="14.50390625" style="5" customWidth="1"/>
    <col min="6" max="16384" width="9.375" style="5" customWidth="1"/>
  </cols>
  <sheetData>
    <row r="1" spans="1:5" s="3" customFormat="1" ht="21" customHeight="1" thickBot="1">
      <c r="A1" s="402"/>
      <c r="B1" s="403"/>
      <c r="C1" s="465"/>
      <c r="D1" s="463"/>
      <c r="E1" s="463" t="s">
        <v>637</v>
      </c>
    </row>
    <row r="2" spans="1:5" s="155" customFormat="1" ht="25.5" customHeight="1">
      <c r="A2" s="685" t="s">
        <v>436</v>
      </c>
      <c r="B2" s="686"/>
      <c r="C2" s="460" t="s">
        <v>512</v>
      </c>
      <c r="D2" s="466"/>
      <c r="E2" s="466"/>
    </row>
    <row r="3" spans="1:5" s="155" customFormat="1" ht="16.5" thickBot="1">
      <c r="A3" s="406" t="s">
        <v>435</v>
      </c>
      <c r="B3" s="407"/>
      <c r="C3" s="461" t="s">
        <v>592</v>
      </c>
      <c r="D3" s="468" t="s">
        <v>601</v>
      </c>
      <c r="E3" s="468" t="s">
        <v>601</v>
      </c>
    </row>
    <row r="4" spans="1:5" s="156" customFormat="1" ht="15.75" customHeight="1" thickBot="1">
      <c r="A4" s="408"/>
      <c r="B4" s="408"/>
      <c r="C4" s="408"/>
      <c r="D4" s="409"/>
      <c r="E4" s="409"/>
    </row>
    <row r="5" spans="1:5" ht="13.5" thickBot="1">
      <c r="A5" s="687" t="s">
        <v>437</v>
      </c>
      <c r="B5" s="688"/>
      <c r="C5" s="410" t="s">
        <v>46</v>
      </c>
      <c r="D5" s="411" t="s">
        <v>47</v>
      </c>
      <c r="E5" s="411" t="s">
        <v>47</v>
      </c>
    </row>
    <row r="6" spans="1:5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  <c r="E6" s="369">
        <v>4</v>
      </c>
    </row>
    <row r="7" spans="1:5" s="106" customFormat="1" ht="28.5" customHeight="1" thickBot="1">
      <c r="A7" s="412"/>
      <c r="B7" s="413"/>
      <c r="C7" s="413" t="s">
        <v>48</v>
      </c>
      <c r="D7" s="414" t="s">
        <v>593</v>
      </c>
      <c r="E7" s="414" t="s">
        <v>600</v>
      </c>
    </row>
    <row r="8" spans="1:5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  <c r="E8" s="220">
        <f>SUM(E9:E16)</f>
        <v>0</v>
      </c>
    </row>
    <row r="9" spans="1:5" s="157" customFormat="1" ht="12" customHeight="1">
      <c r="A9" s="420"/>
      <c r="B9" s="418" t="s">
        <v>125</v>
      </c>
      <c r="C9" s="14" t="s">
        <v>255</v>
      </c>
      <c r="D9" s="562"/>
      <c r="E9" s="562"/>
    </row>
    <row r="10" spans="1:5" s="157" customFormat="1" ht="12" customHeight="1">
      <c r="A10" s="417"/>
      <c r="B10" s="418" t="s">
        <v>126</v>
      </c>
      <c r="C10" s="10" t="s">
        <v>256</v>
      </c>
      <c r="D10" s="557"/>
      <c r="E10" s="557"/>
    </row>
    <row r="11" spans="1:5" s="157" customFormat="1" ht="12" customHeight="1">
      <c r="A11" s="417"/>
      <c r="B11" s="418" t="s">
        <v>127</v>
      </c>
      <c r="C11" s="10" t="s">
        <v>257</v>
      </c>
      <c r="D11" s="557"/>
      <c r="E11" s="557"/>
    </row>
    <row r="12" spans="1:5" s="157" customFormat="1" ht="12" customHeight="1">
      <c r="A12" s="417"/>
      <c r="B12" s="418" t="s">
        <v>128</v>
      </c>
      <c r="C12" s="10" t="s">
        <v>258</v>
      </c>
      <c r="D12" s="557"/>
      <c r="E12" s="557"/>
    </row>
    <row r="13" spans="1:5" s="157" customFormat="1" ht="12" customHeight="1">
      <c r="A13" s="417"/>
      <c r="B13" s="418" t="s">
        <v>191</v>
      </c>
      <c r="C13" s="9" t="s">
        <v>259</v>
      </c>
      <c r="D13" s="557"/>
      <c r="E13" s="557"/>
    </row>
    <row r="14" spans="1:5" s="157" customFormat="1" ht="12" customHeight="1">
      <c r="A14" s="422"/>
      <c r="B14" s="418" t="s">
        <v>129</v>
      </c>
      <c r="C14" s="10" t="s">
        <v>260</v>
      </c>
      <c r="D14" s="563"/>
      <c r="E14" s="563"/>
    </row>
    <row r="15" spans="1:5" s="158" customFormat="1" ht="12" customHeight="1">
      <c r="A15" s="417"/>
      <c r="B15" s="418" t="s">
        <v>130</v>
      </c>
      <c r="C15" s="10" t="s">
        <v>456</v>
      </c>
      <c r="D15" s="557"/>
      <c r="E15" s="557"/>
    </row>
    <row r="16" spans="1:5" s="158" customFormat="1" ht="12" customHeight="1" thickBot="1">
      <c r="A16" s="423"/>
      <c r="B16" s="424" t="s">
        <v>141</v>
      </c>
      <c r="C16" s="9" t="s">
        <v>412</v>
      </c>
      <c r="D16" s="306"/>
      <c r="E16" s="306"/>
    </row>
    <row r="17" spans="1:5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  <c r="E17" s="220">
        <f>SUM(E18:E21)</f>
        <v>0</v>
      </c>
    </row>
    <row r="18" spans="1:5" s="158" customFormat="1" ht="12" customHeight="1">
      <c r="A18" s="417"/>
      <c r="B18" s="418" t="s">
        <v>131</v>
      </c>
      <c r="C18" s="12" t="s">
        <v>149</v>
      </c>
      <c r="D18" s="557"/>
      <c r="E18" s="557"/>
    </row>
    <row r="19" spans="1:5" s="158" customFormat="1" ht="12" customHeight="1">
      <c r="A19" s="417"/>
      <c r="B19" s="418" t="s">
        <v>132</v>
      </c>
      <c r="C19" s="10" t="s">
        <v>150</v>
      </c>
      <c r="D19" s="557"/>
      <c r="E19" s="557"/>
    </row>
    <row r="20" spans="1:5" s="158" customFormat="1" ht="12" customHeight="1">
      <c r="A20" s="417"/>
      <c r="B20" s="418" t="s">
        <v>133</v>
      </c>
      <c r="C20" s="10" t="s">
        <v>458</v>
      </c>
      <c r="D20" s="557"/>
      <c r="E20" s="557"/>
    </row>
    <row r="21" spans="1:5" s="158" customFormat="1" ht="12" customHeight="1" thickBot="1">
      <c r="A21" s="417"/>
      <c r="B21" s="418" t="s">
        <v>134</v>
      </c>
      <c r="C21" s="10" t="s">
        <v>151</v>
      </c>
      <c r="D21" s="557"/>
      <c r="E21" s="557"/>
    </row>
    <row r="22" spans="1:5" s="158" customFormat="1" ht="12" customHeight="1" thickBot="1">
      <c r="A22" s="375" t="s">
        <v>5</v>
      </c>
      <c r="B22" s="195"/>
      <c r="C22" s="195" t="s">
        <v>459</v>
      </c>
      <c r="D22" s="298"/>
      <c r="E22" s="298"/>
    </row>
    <row r="23" spans="1:5" s="157" customFormat="1" ht="12" customHeight="1" thickBot="1">
      <c r="A23" s="375" t="s">
        <v>6</v>
      </c>
      <c r="B23" s="415"/>
      <c r="C23" s="195" t="s">
        <v>460</v>
      </c>
      <c r="D23" s="298"/>
      <c r="E23" s="298"/>
    </row>
    <row r="24" spans="1:5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  <c r="E24" s="558">
        <f>+E25+E26</f>
        <v>0</v>
      </c>
    </row>
    <row r="25" spans="1:5" s="157" customFormat="1" ht="12" customHeight="1">
      <c r="A25" s="420"/>
      <c r="B25" s="299" t="s">
        <v>109</v>
      </c>
      <c r="C25" s="259" t="s">
        <v>93</v>
      </c>
      <c r="D25" s="553"/>
      <c r="E25" s="553"/>
    </row>
    <row r="26" spans="1:5" s="157" customFormat="1" ht="12" customHeight="1" thickBot="1">
      <c r="A26" s="426"/>
      <c r="B26" s="301" t="s">
        <v>110</v>
      </c>
      <c r="C26" s="261" t="s">
        <v>462</v>
      </c>
      <c r="D26" s="554"/>
      <c r="E26" s="554"/>
    </row>
    <row r="27" spans="1:5" s="158" customFormat="1" ht="12" customHeight="1" thickBot="1">
      <c r="A27" s="434" t="s">
        <v>8</v>
      </c>
      <c r="B27" s="435"/>
      <c r="C27" s="195" t="s">
        <v>463</v>
      </c>
      <c r="D27" s="298">
        <v>806</v>
      </c>
      <c r="E27" s="298">
        <v>2510</v>
      </c>
    </row>
    <row r="28" spans="1:5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806</v>
      </c>
      <c r="E28" s="558">
        <f>SUM(E8,E17,E22,E23,E24,E27)</f>
        <v>2510</v>
      </c>
    </row>
    <row r="29" spans="1:5" s="158" customFormat="1" ht="15" customHeight="1">
      <c r="A29" s="442"/>
      <c r="B29" s="442"/>
      <c r="C29" s="443"/>
      <c r="D29" s="564"/>
      <c r="E29" s="564"/>
    </row>
    <row r="30" spans="1:5" ht="13.5" thickBot="1">
      <c r="A30" s="445"/>
      <c r="B30" s="446"/>
      <c r="C30" s="446"/>
      <c r="D30" s="565"/>
      <c r="E30" s="565"/>
    </row>
    <row r="31" spans="1:5" s="106" customFormat="1" ht="16.5" customHeight="1" thickBot="1">
      <c r="A31" s="447"/>
      <c r="B31" s="448"/>
      <c r="C31" s="449" t="s">
        <v>54</v>
      </c>
      <c r="D31" s="566"/>
      <c r="E31" s="566"/>
    </row>
    <row r="32" spans="1:5" s="159" customFormat="1" ht="12" customHeight="1" thickBot="1">
      <c r="A32" s="375" t="s">
        <v>3</v>
      </c>
      <c r="B32" s="26"/>
      <c r="C32" s="43" t="s">
        <v>329</v>
      </c>
      <c r="D32" s="220">
        <f>SUM(D33:D37)</f>
        <v>806</v>
      </c>
      <c r="E32" s="220">
        <f>SUM(E33:E37)</f>
        <v>2510</v>
      </c>
    </row>
    <row r="33" spans="1:5" ht="12" customHeight="1">
      <c r="A33" s="451"/>
      <c r="B33" s="297" t="s">
        <v>125</v>
      </c>
      <c r="C33" s="12" t="s">
        <v>34</v>
      </c>
      <c r="D33" s="232"/>
      <c r="E33" s="232"/>
    </row>
    <row r="34" spans="1:5" ht="12" customHeight="1">
      <c r="A34" s="452"/>
      <c r="B34" s="279" t="s">
        <v>126</v>
      </c>
      <c r="C34" s="10" t="s">
        <v>330</v>
      </c>
      <c r="D34" s="557"/>
      <c r="E34" s="557"/>
    </row>
    <row r="35" spans="1:5" ht="12" customHeight="1">
      <c r="A35" s="452"/>
      <c r="B35" s="279" t="s">
        <v>127</v>
      </c>
      <c r="C35" s="10" t="s">
        <v>179</v>
      </c>
      <c r="D35" s="557"/>
      <c r="E35" s="557"/>
    </row>
    <row r="36" spans="1:5" ht="12" customHeight="1">
      <c r="A36" s="452"/>
      <c r="B36" s="279" t="s">
        <v>128</v>
      </c>
      <c r="C36" s="10" t="s">
        <v>331</v>
      </c>
      <c r="D36" s="557"/>
      <c r="E36" s="557"/>
    </row>
    <row r="37" spans="1:5" ht="12" customHeight="1" thickBot="1">
      <c r="A37" s="452"/>
      <c r="B37" s="279" t="s">
        <v>140</v>
      </c>
      <c r="C37" s="10" t="s">
        <v>332</v>
      </c>
      <c r="D37" s="557">
        <v>806</v>
      </c>
      <c r="E37" s="557">
        <v>2510</v>
      </c>
    </row>
    <row r="38" spans="1:5" ht="12" customHeight="1" thickBot="1">
      <c r="A38" s="375" t="s">
        <v>4</v>
      </c>
      <c r="B38" s="26"/>
      <c r="C38" s="43" t="s">
        <v>465</v>
      </c>
      <c r="D38" s="220">
        <f>SUM(D39:D42)</f>
        <v>0</v>
      </c>
      <c r="E38" s="220">
        <f>SUM(E39:E42)</f>
        <v>0</v>
      </c>
    </row>
    <row r="39" spans="1:5" s="159" customFormat="1" ht="12" customHeight="1">
      <c r="A39" s="451"/>
      <c r="B39" s="297" t="s">
        <v>131</v>
      </c>
      <c r="C39" s="12" t="s">
        <v>335</v>
      </c>
      <c r="D39" s="232"/>
      <c r="E39" s="232"/>
    </row>
    <row r="40" spans="1:5" ht="12" customHeight="1">
      <c r="A40" s="452"/>
      <c r="B40" s="279" t="s">
        <v>132</v>
      </c>
      <c r="C40" s="10" t="s">
        <v>336</v>
      </c>
      <c r="D40" s="557"/>
      <c r="E40" s="557"/>
    </row>
    <row r="41" spans="1:5" ht="12" customHeight="1">
      <c r="A41" s="452"/>
      <c r="B41" s="279" t="s">
        <v>135</v>
      </c>
      <c r="C41" s="10" t="s">
        <v>343</v>
      </c>
      <c r="D41" s="557"/>
      <c r="E41" s="557"/>
    </row>
    <row r="42" spans="1:5" ht="12" customHeight="1" thickBot="1">
      <c r="A42" s="452"/>
      <c r="B42" s="279" t="s">
        <v>152</v>
      </c>
      <c r="C42" s="10" t="s">
        <v>55</v>
      </c>
      <c r="D42" s="557"/>
      <c r="E42" s="557"/>
    </row>
    <row r="43" spans="1:5" ht="12" customHeight="1" thickBot="1">
      <c r="A43" s="375" t="s">
        <v>5</v>
      </c>
      <c r="B43" s="26"/>
      <c r="C43" s="43" t="s">
        <v>467</v>
      </c>
      <c r="D43" s="298"/>
      <c r="E43" s="298"/>
    </row>
    <row r="44" spans="1:5" ht="15" customHeight="1" thickBot="1">
      <c r="A44" s="375" t="s">
        <v>6</v>
      </c>
      <c r="B44" s="428"/>
      <c r="C44" s="454" t="s">
        <v>468</v>
      </c>
      <c r="D44" s="220">
        <f>+D32+D38+D43</f>
        <v>806</v>
      </c>
      <c r="E44" s="220">
        <f>+E32+E38+E43</f>
        <v>2510</v>
      </c>
    </row>
    <row r="45" spans="1:5" ht="13.5" thickBot="1">
      <c r="A45" s="455"/>
      <c r="B45" s="456"/>
      <c r="C45" s="456"/>
      <c r="D45" s="456"/>
      <c r="E45" s="456"/>
    </row>
    <row r="46" spans="1:5" ht="15" customHeight="1" thickBot="1">
      <c r="A46" s="457" t="s">
        <v>453</v>
      </c>
      <c r="B46" s="458"/>
      <c r="C46" s="459"/>
      <c r="D46" s="188"/>
      <c r="E46" s="188"/>
    </row>
    <row r="47" spans="1:5" ht="14.25" customHeight="1" thickBot="1">
      <c r="A47" s="457" t="s">
        <v>454</v>
      </c>
      <c r="B47" s="458"/>
      <c r="C47" s="459"/>
      <c r="D47" s="188"/>
      <c r="E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6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631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595</v>
      </c>
      <c r="D3" s="468" t="s">
        <v>602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493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>
        <v>493</v>
      </c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2181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2674</v>
      </c>
    </row>
    <row r="29" spans="1:4" s="158" customFormat="1" ht="15" customHeight="1">
      <c r="A29" s="442"/>
      <c r="B29" s="442"/>
      <c r="C29" s="443"/>
      <c r="D29" s="564"/>
    </row>
    <row r="30" spans="1:4" ht="13.5" thickBot="1">
      <c r="A30" s="445"/>
      <c r="B30" s="446"/>
      <c r="C30" s="446"/>
      <c r="D30" s="565"/>
    </row>
    <row r="31" spans="1:4" s="106" customFormat="1" ht="16.5" customHeight="1" thickBot="1">
      <c r="A31" s="447"/>
      <c r="B31" s="448"/>
      <c r="C31" s="449" t="s">
        <v>54</v>
      </c>
      <c r="D31" s="566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741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/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>
        <v>741</v>
      </c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1440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>
      <c r="A42" s="452"/>
      <c r="B42" s="279" t="s">
        <v>152</v>
      </c>
      <c r="C42" s="10" t="s">
        <v>55</v>
      </c>
      <c r="D42" s="557">
        <v>1440</v>
      </c>
    </row>
    <row r="43" spans="1:4" ht="12" customHeight="1" thickBot="1">
      <c r="A43" s="623" t="s">
        <v>5</v>
      </c>
      <c r="B43" s="624"/>
      <c r="C43" s="625" t="s">
        <v>623</v>
      </c>
      <c r="D43" s="626">
        <v>493</v>
      </c>
    </row>
    <row r="44" spans="1:4" ht="12" customHeight="1" thickBot="1">
      <c r="A44" s="375" t="s">
        <v>6</v>
      </c>
      <c r="B44" s="26"/>
      <c r="C44" s="43" t="s">
        <v>460</v>
      </c>
      <c r="D44" s="298"/>
    </row>
    <row r="45" spans="1:4" ht="15" customHeight="1" thickBot="1">
      <c r="A45" s="375" t="s">
        <v>7</v>
      </c>
      <c r="B45" s="428"/>
      <c r="C45" s="454" t="s">
        <v>468</v>
      </c>
      <c r="D45" s="220">
        <f>+D32+D38+D43+D44</f>
        <v>2674</v>
      </c>
    </row>
    <row r="46" spans="1:4" ht="13.5" thickBot="1">
      <c r="A46" s="455"/>
      <c r="B46" s="456"/>
      <c r="C46" s="456"/>
      <c r="D46" s="456"/>
    </row>
    <row r="47" spans="1:4" ht="15" customHeight="1" thickBot="1">
      <c r="A47" s="457" t="s">
        <v>453</v>
      </c>
      <c r="B47" s="458"/>
      <c r="C47" s="459"/>
      <c r="D47" s="188"/>
    </row>
    <row r="48" spans="1:4" ht="14.25" customHeight="1" thickBot="1">
      <c r="A48" s="457" t="s">
        <v>454</v>
      </c>
      <c r="B48" s="458"/>
      <c r="C48" s="459"/>
      <c r="D48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2" sqref="D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6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638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594</v>
      </c>
      <c r="D3" s="468" t="s">
        <v>603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20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20</v>
      </c>
    </row>
    <row r="29" spans="1:4" s="158" customFormat="1" ht="15" customHeight="1">
      <c r="A29" s="442"/>
      <c r="B29" s="442"/>
      <c r="C29" s="443"/>
      <c r="D29" s="564"/>
    </row>
    <row r="30" spans="1:4" ht="13.5" thickBot="1">
      <c r="A30" s="445"/>
      <c r="B30" s="446"/>
      <c r="C30" s="446"/>
      <c r="D30" s="565"/>
    </row>
    <row r="31" spans="1:4" s="106" customFormat="1" ht="16.5" customHeight="1" thickBot="1">
      <c r="A31" s="447"/>
      <c r="B31" s="448"/>
      <c r="C31" s="449" t="s">
        <v>54</v>
      </c>
      <c r="D31" s="566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20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/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>
        <v>20</v>
      </c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20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I30" sqref="I30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6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639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622</v>
      </c>
      <c r="D3" s="468" t="s">
        <v>621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4070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4070</v>
      </c>
    </row>
    <row r="29" spans="1:4" s="158" customFormat="1" ht="15" customHeight="1">
      <c r="A29" s="442"/>
      <c r="B29" s="442"/>
      <c r="C29" s="443"/>
      <c r="D29" s="564"/>
    </row>
    <row r="30" spans="1:4" ht="13.5" thickBot="1">
      <c r="A30" s="445"/>
      <c r="B30" s="446"/>
      <c r="C30" s="446"/>
      <c r="D30" s="565"/>
    </row>
    <row r="31" spans="1:4" s="106" customFormat="1" ht="16.5" customHeight="1" thickBot="1">
      <c r="A31" s="447"/>
      <c r="B31" s="448"/>
      <c r="C31" s="449" t="s">
        <v>54</v>
      </c>
      <c r="D31" s="566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4070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/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>
        <v>4070</v>
      </c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4070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6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640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625</v>
      </c>
      <c r="D3" s="468" t="s">
        <v>624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13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13</v>
      </c>
    </row>
    <row r="29" spans="1:4" s="158" customFormat="1" ht="15" customHeight="1">
      <c r="A29" s="442"/>
      <c r="B29" s="442"/>
      <c r="C29" s="443"/>
      <c r="D29" s="564"/>
    </row>
    <row r="30" spans="1:4" ht="13.5" thickBot="1">
      <c r="A30" s="445"/>
      <c r="B30" s="446"/>
      <c r="C30" s="446"/>
      <c r="D30" s="565"/>
    </row>
    <row r="31" spans="1:4" s="106" customFormat="1" ht="16.5" customHeight="1" thickBot="1">
      <c r="A31" s="447"/>
      <c r="B31" s="448"/>
      <c r="C31" s="449" t="s">
        <v>54</v>
      </c>
      <c r="D31" s="566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13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/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>
        <v>13</v>
      </c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13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E39" sqref="E3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511</v>
      </c>
    </row>
    <row r="2" spans="1:4" s="155" customFormat="1" ht="25.5" customHeight="1">
      <c r="A2" s="685" t="s">
        <v>436</v>
      </c>
      <c r="B2" s="686"/>
      <c r="C2" s="460" t="s">
        <v>526</v>
      </c>
      <c r="D2" s="466" t="s">
        <v>61</v>
      </c>
    </row>
    <row r="3" spans="1:4" s="155" customFormat="1" ht="16.5" thickBot="1">
      <c r="A3" s="406" t="s">
        <v>435</v>
      </c>
      <c r="B3" s="407"/>
      <c r="C3" s="467" t="s">
        <v>471</v>
      </c>
      <c r="D3" s="468"/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/>
    </row>
    <row r="28" spans="1:4" s="158" customFormat="1" ht="15" customHeight="1" thickBot="1">
      <c r="A28" s="434" t="s">
        <v>9</v>
      </c>
      <c r="B28" s="439"/>
      <c r="C28" s="440" t="s">
        <v>464</v>
      </c>
      <c r="D28" s="441">
        <f>SUM(D8,D17,D22,D23,D24,D27)</f>
        <v>0</v>
      </c>
    </row>
    <row r="29" spans="1:4" s="158" customFormat="1" ht="15" customHeight="1">
      <c r="A29" s="442"/>
      <c r="B29" s="442"/>
      <c r="C29" s="443"/>
      <c r="D29" s="444"/>
    </row>
    <row r="30" spans="1:4" ht="13.5" thickBot="1">
      <c r="A30" s="445"/>
      <c r="B30" s="446"/>
      <c r="C30" s="446"/>
      <c r="D30" s="446"/>
    </row>
    <row r="31" spans="1:4" s="106" customFormat="1" ht="16.5" customHeight="1" thickBot="1">
      <c r="A31" s="447"/>
      <c r="B31" s="448"/>
      <c r="C31" s="449" t="s">
        <v>54</v>
      </c>
      <c r="D31" s="450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0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/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/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0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Layout" zoomScaleSheetLayoutView="100" workbookViewId="0" topLeftCell="A1">
      <selection activeCell="E1" sqref="E1"/>
    </sheetView>
  </sheetViews>
  <sheetFormatPr defaultColWidth="9.00390625" defaultRowHeight="12.75"/>
  <cols>
    <col min="1" max="1" width="6.875" style="65" customWidth="1"/>
    <col min="2" max="2" width="45.625" style="66" customWidth="1"/>
    <col min="3" max="3" width="11.50390625" style="65" customWidth="1"/>
    <col min="4" max="4" width="12.50390625" style="65" customWidth="1"/>
    <col min="5" max="5" width="41.125" style="65" customWidth="1"/>
    <col min="6" max="6" width="13.50390625" style="65" customWidth="1"/>
    <col min="7" max="7" width="13.625" style="65" customWidth="1"/>
    <col min="8" max="16384" width="9.375" style="65" customWidth="1"/>
  </cols>
  <sheetData>
    <row r="1" spans="2:8" ht="39.75" customHeight="1">
      <c r="B1" s="63" t="s">
        <v>214</v>
      </c>
      <c r="C1" s="64"/>
      <c r="D1" s="64"/>
      <c r="E1" s="64"/>
      <c r="F1" s="64"/>
      <c r="G1" s="64"/>
      <c r="H1" s="636" t="s">
        <v>650</v>
      </c>
    </row>
    <row r="2" spans="6:8" ht="14.25" thickBot="1">
      <c r="F2" s="67"/>
      <c r="G2" s="67" t="s">
        <v>64</v>
      </c>
      <c r="H2" s="636"/>
    </row>
    <row r="3" spans="1:8" ht="18" customHeight="1" thickBot="1">
      <c r="A3" s="634" t="s">
        <v>75</v>
      </c>
      <c r="B3" s="68" t="s">
        <v>48</v>
      </c>
      <c r="C3" s="69"/>
      <c r="D3" s="69"/>
      <c r="E3" s="68" t="s">
        <v>54</v>
      </c>
      <c r="F3" s="70"/>
      <c r="G3" s="70"/>
      <c r="H3" s="636"/>
    </row>
    <row r="4" spans="1:8" s="73" customFormat="1" ht="35.25" customHeight="1" thickBot="1">
      <c r="A4" s="635"/>
      <c r="B4" s="71" t="s">
        <v>65</v>
      </c>
      <c r="C4" s="72" t="s">
        <v>244</v>
      </c>
      <c r="D4" s="72" t="s">
        <v>643</v>
      </c>
      <c r="E4" s="71" t="s">
        <v>65</v>
      </c>
      <c r="F4" s="550" t="s">
        <v>244</v>
      </c>
      <c r="G4" s="550" t="s">
        <v>642</v>
      </c>
      <c r="H4" s="636"/>
    </row>
    <row r="5" spans="1:8" s="206" customFormat="1" ht="12" customHeight="1" thickBot="1">
      <c r="A5" s="207">
        <v>1</v>
      </c>
      <c r="B5" s="208">
        <v>2</v>
      </c>
      <c r="C5" s="209">
        <v>3</v>
      </c>
      <c r="D5" s="209">
        <v>4</v>
      </c>
      <c r="E5" s="208">
        <v>5</v>
      </c>
      <c r="F5" s="210">
        <v>6</v>
      </c>
      <c r="G5" s="210">
        <v>7</v>
      </c>
      <c r="H5" s="636"/>
    </row>
    <row r="6" spans="1:8" ht="12.75" customHeight="1">
      <c r="A6" s="197" t="s">
        <v>3</v>
      </c>
      <c r="B6" s="189" t="s">
        <v>393</v>
      </c>
      <c r="C6" s="40">
        <v>9198</v>
      </c>
      <c r="D6" s="40">
        <v>9198</v>
      </c>
      <c r="E6" s="189" t="s">
        <v>66</v>
      </c>
      <c r="F6" s="39">
        <v>3574</v>
      </c>
      <c r="G6" s="39">
        <v>3781</v>
      </c>
      <c r="H6" s="636"/>
    </row>
    <row r="7" spans="1:8" ht="12.75" customHeight="1">
      <c r="A7" s="198" t="s">
        <v>4</v>
      </c>
      <c r="B7" s="75" t="s">
        <v>291</v>
      </c>
      <c r="C7" s="41"/>
      <c r="D7" s="41"/>
      <c r="E7" s="75" t="s">
        <v>67</v>
      </c>
      <c r="F7" s="35">
        <v>965</v>
      </c>
      <c r="G7" s="35">
        <v>1020</v>
      </c>
      <c r="H7" s="636"/>
    </row>
    <row r="8" spans="1:8" ht="12.75" customHeight="1">
      <c r="A8" s="198" t="s">
        <v>5</v>
      </c>
      <c r="B8" s="75" t="s">
        <v>264</v>
      </c>
      <c r="C8" s="41">
        <v>300</v>
      </c>
      <c r="D8" s="41">
        <v>300</v>
      </c>
      <c r="E8" s="75" t="s">
        <v>68</v>
      </c>
      <c r="F8" s="35">
        <v>4746</v>
      </c>
      <c r="G8" s="35">
        <v>4746</v>
      </c>
      <c r="H8" s="636"/>
    </row>
    <row r="9" spans="1:8" ht="12.75" customHeight="1">
      <c r="A9" s="198" t="s">
        <v>6</v>
      </c>
      <c r="B9" s="190" t="s">
        <v>94</v>
      </c>
      <c r="C9" s="41">
        <v>8834</v>
      </c>
      <c r="D9" s="41">
        <v>9005</v>
      </c>
      <c r="E9" s="75" t="s">
        <v>332</v>
      </c>
      <c r="F9" s="35">
        <v>11598</v>
      </c>
      <c r="G9" s="35">
        <v>11715</v>
      </c>
      <c r="H9" s="636"/>
    </row>
    <row r="10" spans="1:8" ht="12.75" customHeight="1">
      <c r="A10" s="198" t="s">
        <v>7</v>
      </c>
      <c r="B10" s="75" t="s">
        <v>139</v>
      </c>
      <c r="C10" s="41">
        <v>1531</v>
      </c>
      <c r="D10" s="41">
        <v>1531</v>
      </c>
      <c r="E10" s="75" t="s">
        <v>36</v>
      </c>
      <c r="F10" s="35">
        <v>1000</v>
      </c>
      <c r="G10" s="35">
        <v>1000</v>
      </c>
      <c r="H10" s="636"/>
    </row>
    <row r="11" spans="1:8" ht="12.75" customHeight="1">
      <c r="A11" s="198" t="s">
        <v>8</v>
      </c>
      <c r="B11" s="75" t="s">
        <v>53</v>
      </c>
      <c r="C11" s="74"/>
      <c r="D11" s="74"/>
      <c r="E11" s="75"/>
      <c r="F11" s="35"/>
      <c r="G11" s="35"/>
      <c r="H11" s="636"/>
    </row>
    <row r="12" spans="1:8" ht="12.75" customHeight="1">
      <c r="A12" s="198" t="s">
        <v>9</v>
      </c>
      <c r="B12" s="75" t="s">
        <v>151</v>
      </c>
      <c r="C12" s="41"/>
      <c r="D12" s="41"/>
      <c r="E12" s="75"/>
      <c r="F12" s="35"/>
      <c r="G12" s="35"/>
      <c r="H12" s="636"/>
    </row>
    <row r="13" spans="1:8" ht="12.75" customHeight="1">
      <c r="A13" s="198" t="s">
        <v>10</v>
      </c>
      <c r="B13" s="75" t="s">
        <v>222</v>
      </c>
      <c r="C13" s="41"/>
      <c r="D13" s="41"/>
      <c r="E13" s="75"/>
      <c r="F13" s="35"/>
      <c r="G13" s="35"/>
      <c r="H13" s="636"/>
    </row>
    <row r="14" spans="1:8" ht="12.75" customHeight="1">
      <c r="A14" s="198" t="s">
        <v>11</v>
      </c>
      <c r="B14" s="551"/>
      <c r="C14" s="74"/>
      <c r="D14" s="74"/>
      <c r="E14" s="75"/>
      <c r="F14" s="35"/>
      <c r="G14" s="35"/>
      <c r="H14" s="636"/>
    </row>
    <row r="15" spans="1:8" ht="12.75" customHeight="1">
      <c r="A15" s="198" t="s">
        <v>12</v>
      </c>
      <c r="B15" s="75"/>
      <c r="C15" s="41"/>
      <c r="D15" s="41"/>
      <c r="E15" s="75"/>
      <c r="F15" s="35"/>
      <c r="G15" s="35"/>
      <c r="H15" s="636"/>
    </row>
    <row r="16" spans="1:8" ht="12.75" customHeight="1">
      <c r="A16" s="198" t="s">
        <v>13</v>
      </c>
      <c r="B16" s="75"/>
      <c r="C16" s="41"/>
      <c r="D16" s="41"/>
      <c r="E16" s="75"/>
      <c r="F16" s="35"/>
      <c r="G16" s="35"/>
      <c r="H16" s="636"/>
    </row>
    <row r="17" spans="1:8" ht="12.75" customHeight="1" thickBot="1">
      <c r="A17" s="198" t="s">
        <v>14</v>
      </c>
      <c r="B17" s="92"/>
      <c r="C17" s="42"/>
      <c r="D17" s="42"/>
      <c r="E17" s="75"/>
      <c r="F17" s="38"/>
      <c r="G17" s="38"/>
      <c r="H17" s="636"/>
    </row>
    <row r="18" spans="1:8" ht="15.75" customHeight="1" thickBot="1">
      <c r="A18" s="200" t="s">
        <v>15</v>
      </c>
      <c r="B18" s="201" t="s">
        <v>194</v>
      </c>
      <c r="C18" s="218">
        <f>SUM(C6:C17)</f>
        <v>19863</v>
      </c>
      <c r="D18" s="218">
        <f>SUM(D6:D17)</f>
        <v>20034</v>
      </c>
      <c r="E18" s="212" t="s">
        <v>195</v>
      </c>
      <c r="F18" s="220">
        <f>SUM(F6:F17)</f>
        <v>21883</v>
      </c>
      <c r="G18" s="220">
        <f>SUM(G6:G17)</f>
        <v>22262</v>
      </c>
      <c r="H18" s="636"/>
    </row>
    <row r="19" spans="1:8" ht="12.75" customHeight="1">
      <c r="A19" s="225" t="s">
        <v>16</v>
      </c>
      <c r="B19" s="226" t="s">
        <v>215</v>
      </c>
      <c r="C19" s="243">
        <v>769</v>
      </c>
      <c r="D19" s="243">
        <v>977</v>
      </c>
      <c r="E19" s="191" t="s">
        <v>356</v>
      </c>
      <c r="F19" s="247"/>
      <c r="G19" s="247"/>
      <c r="H19" s="636"/>
    </row>
    <row r="20" spans="1:8" ht="12.75" customHeight="1">
      <c r="A20" s="227" t="s">
        <v>17</v>
      </c>
      <c r="B20" s="228" t="s">
        <v>394</v>
      </c>
      <c r="C20" s="244"/>
      <c r="D20" s="244"/>
      <c r="E20" s="191" t="s">
        <v>357</v>
      </c>
      <c r="F20" s="248"/>
      <c r="G20" s="248"/>
      <c r="H20" s="636"/>
    </row>
    <row r="21" spans="1:8" ht="12.75" customHeight="1">
      <c r="A21" s="230" t="s">
        <v>18</v>
      </c>
      <c r="B21" s="191" t="s">
        <v>319</v>
      </c>
      <c r="C21" s="245"/>
      <c r="D21" s="245"/>
      <c r="E21" s="191" t="s">
        <v>397</v>
      </c>
      <c r="F21" s="248"/>
      <c r="G21" s="248"/>
      <c r="H21" s="636"/>
    </row>
    <row r="22" spans="1:8" ht="12.75" customHeight="1">
      <c r="A22" s="230" t="s">
        <v>19</v>
      </c>
      <c r="B22" s="191" t="s">
        <v>320</v>
      </c>
      <c r="C22" s="245">
        <v>1251</v>
      </c>
      <c r="D22" s="245">
        <v>1251</v>
      </c>
      <c r="E22" s="191" t="s">
        <v>212</v>
      </c>
      <c r="F22" s="248"/>
      <c r="G22" s="248"/>
      <c r="H22" s="636"/>
    </row>
    <row r="23" spans="1:8" ht="12.75" customHeight="1">
      <c r="A23" s="230" t="s">
        <v>20</v>
      </c>
      <c r="B23" s="191" t="s">
        <v>395</v>
      </c>
      <c r="C23" s="245"/>
      <c r="D23" s="245"/>
      <c r="E23" s="231" t="s">
        <v>358</v>
      </c>
      <c r="F23" s="248"/>
      <c r="G23" s="248"/>
      <c r="H23" s="636"/>
    </row>
    <row r="24" spans="1:8" ht="12.75" customHeight="1">
      <c r="A24" s="230" t="s">
        <v>21</v>
      </c>
      <c r="B24" s="191" t="s">
        <v>396</v>
      </c>
      <c r="C24" s="245"/>
      <c r="D24" s="245"/>
      <c r="E24" s="191" t="s">
        <v>398</v>
      </c>
      <c r="F24" s="248"/>
      <c r="G24" s="248"/>
      <c r="H24" s="636"/>
    </row>
    <row r="25" spans="1:8" ht="12.75" customHeight="1">
      <c r="A25" s="229" t="s">
        <v>22</v>
      </c>
      <c r="B25" s="231" t="s">
        <v>323</v>
      </c>
      <c r="C25" s="246"/>
      <c r="D25" s="246"/>
      <c r="E25" s="189" t="s">
        <v>359</v>
      </c>
      <c r="F25" s="247"/>
      <c r="G25" s="247"/>
      <c r="H25" s="636"/>
    </row>
    <row r="26" spans="1:8" ht="12.75" customHeight="1">
      <c r="A26" s="230" t="s">
        <v>23</v>
      </c>
      <c r="B26" s="191" t="s">
        <v>324</v>
      </c>
      <c r="C26" s="245"/>
      <c r="D26" s="245"/>
      <c r="E26" s="75" t="s">
        <v>360</v>
      </c>
      <c r="F26" s="248"/>
      <c r="G26" s="248"/>
      <c r="H26" s="636"/>
    </row>
    <row r="27" spans="1:8" ht="12.75" customHeight="1">
      <c r="A27" s="197" t="s">
        <v>24</v>
      </c>
      <c r="B27" s="189"/>
      <c r="C27" s="249"/>
      <c r="D27" s="249"/>
      <c r="E27" s="189" t="s">
        <v>160</v>
      </c>
      <c r="F27" s="250"/>
      <c r="G27" s="250"/>
      <c r="H27" s="636"/>
    </row>
    <row r="28" spans="1:8" ht="12.75" customHeight="1">
      <c r="A28" s="199" t="s">
        <v>25</v>
      </c>
      <c r="B28" s="92"/>
      <c r="C28" s="251"/>
      <c r="D28" s="251"/>
      <c r="E28" s="92"/>
      <c r="F28" s="252"/>
      <c r="G28" s="252"/>
      <c r="H28" s="636"/>
    </row>
    <row r="29" spans="1:8" ht="12.75" customHeight="1" thickBot="1">
      <c r="A29" s="204" t="s">
        <v>26</v>
      </c>
      <c r="B29" s="76"/>
      <c r="C29" s="255"/>
      <c r="D29" s="255"/>
      <c r="E29" s="76"/>
      <c r="F29" s="253"/>
      <c r="G29" s="253"/>
      <c r="H29" s="636"/>
    </row>
    <row r="30" spans="1:8" ht="15.75" customHeight="1" thickBot="1">
      <c r="A30" s="200" t="s">
        <v>27</v>
      </c>
      <c r="B30" s="201" t="s">
        <v>405</v>
      </c>
      <c r="C30" s="218">
        <f>SUM(C21:C29)</f>
        <v>1251</v>
      </c>
      <c r="D30" s="218">
        <f>SUM(D21:D29)</f>
        <v>1251</v>
      </c>
      <c r="E30" s="201" t="s">
        <v>406</v>
      </c>
      <c r="F30" s="220">
        <f>SUM(F19:F29)</f>
        <v>0</v>
      </c>
      <c r="G30" s="220">
        <f>SUM(G19:G29)</f>
        <v>0</v>
      </c>
      <c r="H30" s="636"/>
    </row>
    <row r="31" spans="1:8" ht="18" customHeight="1" thickBot="1">
      <c r="A31" s="200" t="s">
        <v>28</v>
      </c>
      <c r="B31" s="56" t="s">
        <v>409</v>
      </c>
      <c r="C31" s="218">
        <f>+C18+C19+C20+C30</f>
        <v>21883</v>
      </c>
      <c r="D31" s="218">
        <f>+D18+D19+D20+D30</f>
        <v>22262</v>
      </c>
      <c r="E31" s="56" t="s">
        <v>408</v>
      </c>
      <c r="F31" s="220">
        <f>+F18+F30</f>
        <v>21883</v>
      </c>
      <c r="G31" s="220">
        <f>+G18+G30</f>
        <v>22262</v>
      </c>
      <c r="H31" s="636"/>
    </row>
    <row r="32" spans="1:8" ht="18" customHeight="1" thickBot="1">
      <c r="A32" s="200" t="s">
        <v>29</v>
      </c>
      <c r="B32" s="274" t="s">
        <v>241</v>
      </c>
      <c r="C32" s="275">
        <f>IF(((F18-C18)&gt;0),F18-C18,"----")</f>
        <v>2020</v>
      </c>
      <c r="D32" s="275">
        <v>2228</v>
      </c>
      <c r="E32" s="274" t="s">
        <v>242</v>
      </c>
      <c r="F32" s="276" t="str">
        <f>IF(((C18-F18)&gt;0),C18-F18,"----")</f>
        <v>----</v>
      </c>
      <c r="G32" s="276" t="str">
        <f>IF(((D18-G18)&gt;0),D18-G18,"----")</f>
        <v>----</v>
      </c>
      <c r="H32" s="636"/>
    </row>
    <row r="35" ht="15.75">
      <c r="B35" s="205"/>
    </row>
  </sheetData>
  <sheetProtection/>
  <mergeCells count="2">
    <mergeCell ref="A3:A4"/>
    <mergeCell ref="H1:H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I14" sqref="I1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434</v>
      </c>
    </row>
    <row r="2" spans="1:4" s="155" customFormat="1" ht="25.5" customHeight="1">
      <c r="A2" s="685" t="s">
        <v>436</v>
      </c>
      <c r="B2" s="686"/>
      <c r="C2" s="460" t="s">
        <v>472</v>
      </c>
      <c r="D2" s="466" t="s">
        <v>62</v>
      </c>
    </row>
    <row r="3" spans="1:4" s="155" customFormat="1" ht="16.5" thickBot="1">
      <c r="A3" s="406" t="s">
        <v>435</v>
      </c>
      <c r="B3" s="407"/>
      <c r="C3" s="467" t="s">
        <v>471</v>
      </c>
      <c r="D3" s="468"/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/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0</v>
      </c>
    </row>
    <row r="29" spans="1:4" s="158" customFormat="1" ht="15" customHeight="1">
      <c r="A29" s="442"/>
      <c r="B29" s="442"/>
      <c r="C29" s="443"/>
      <c r="D29" s="444"/>
    </row>
    <row r="30" spans="1:4" ht="13.5" thickBot="1">
      <c r="A30" s="445"/>
      <c r="B30" s="446"/>
      <c r="C30" s="446"/>
      <c r="D30" s="446"/>
    </row>
    <row r="31" spans="1:4" s="106" customFormat="1" ht="16.5" customHeight="1" thickBot="1">
      <c r="A31" s="447"/>
      <c r="B31" s="448"/>
      <c r="C31" s="449" t="s">
        <v>54</v>
      </c>
      <c r="D31" s="450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0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/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/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0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F33" sqref="F3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470</v>
      </c>
    </row>
    <row r="2" spans="1:4" s="155" customFormat="1" ht="25.5" customHeight="1">
      <c r="A2" s="685" t="s">
        <v>436</v>
      </c>
      <c r="B2" s="686"/>
      <c r="C2" s="460" t="s">
        <v>473</v>
      </c>
      <c r="D2" s="466" t="s">
        <v>63</v>
      </c>
    </row>
    <row r="3" spans="1:4" s="155" customFormat="1" ht="16.5" thickBot="1">
      <c r="A3" s="406" t="s">
        <v>435</v>
      </c>
      <c r="B3" s="407"/>
      <c r="C3" s="467" t="s">
        <v>471</v>
      </c>
      <c r="D3" s="468"/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/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0</v>
      </c>
    </row>
    <row r="29" spans="1:4" s="158" customFormat="1" ht="15" customHeight="1">
      <c r="A29" s="442"/>
      <c r="B29" s="442"/>
      <c r="C29" s="443"/>
      <c r="D29" s="444"/>
    </row>
    <row r="30" spans="1:4" ht="13.5" thickBot="1">
      <c r="A30" s="445"/>
      <c r="B30" s="446"/>
      <c r="C30" s="446"/>
      <c r="D30" s="446"/>
    </row>
    <row r="31" spans="1:4" s="106" customFormat="1" ht="16.5" customHeight="1" thickBot="1">
      <c r="A31" s="447"/>
      <c r="B31" s="448"/>
      <c r="C31" s="449" t="s">
        <v>54</v>
      </c>
      <c r="D31" s="450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0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/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/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0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G25" sqref="G25"/>
    </sheetView>
  </sheetViews>
  <sheetFormatPr defaultColWidth="9.00390625" defaultRowHeight="12.75"/>
  <cols>
    <col min="1" max="1" width="5.50390625" style="77" customWidth="1"/>
    <col min="2" max="2" width="33.125" style="77" customWidth="1"/>
    <col min="3" max="3" width="12.375" style="77" customWidth="1"/>
    <col min="4" max="4" width="11.50390625" style="77" customWidth="1"/>
    <col min="5" max="5" width="11.375" style="77" customWidth="1"/>
    <col min="6" max="6" width="11.00390625" style="77" customWidth="1"/>
    <col min="7" max="7" width="14.375" style="77" customWidth="1"/>
    <col min="8" max="16384" width="9.375" style="77" customWidth="1"/>
  </cols>
  <sheetData>
    <row r="2" spans="1:7" s="315" customFormat="1" ht="27" customHeight="1">
      <c r="A2" s="313" t="s">
        <v>492</v>
      </c>
      <c r="B2" s="314"/>
      <c r="C2" s="689" t="s">
        <v>493</v>
      </c>
      <c r="D2" s="689"/>
      <c r="E2" s="689"/>
      <c r="F2" s="689"/>
      <c r="G2" s="689"/>
    </row>
    <row r="3" spans="1:7" s="315" customFormat="1" ht="15.75">
      <c r="A3" s="314"/>
      <c r="B3" s="314"/>
      <c r="C3" s="314"/>
      <c r="D3" s="314"/>
      <c r="E3" s="314"/>
      <c r="F3" s="314"/>
      <c r="G3" s="314"/>
    </row>
    <row r="4" spans="1:7" s="315" customFormat="1" ht="24.75" customHeight="1">
      <c r="A4" s="313" t="s">
        <v>494</v>
      </c>
      <c r="B4" s="314"/>
      <c r="C4" s="689" t="s">
        <v>493</v>
      </c>
      <c r="D4" s="689"/>
      <c r="E4" s="689"/>
      <c r="F4" s="689"/>
      <c r="G4" s="314"/>
    </row>
    <row r="5" spans="1:7" s="316" customFormat="1" ht="12.75">
      <c r="A5" s="387"/>
      <c r="B5" s="387"/>
      <c r="C5" s="387"/>
      <c r="D5" s="387"/>
      <c r="E5" s="387"/>
      <c r="F5" s="387"/>
      <c r="G5" s="387"/>
    </row>
    <row r="6" spans="1:7" s="317" customFormat="1" ht="15" customHeight="1">
      <c r="A6" s="484" t="s">
        <v>495</v>
      </c>
      <c r="B6" s="483"/>
      <c r="C6" s="483"/>
      <c r="D6" s="469"/>
      <c r="E6" s="469"/>
      <c r="F6" s="469"/>
      <c r="G6" s="469"/>
    </row>
    <row r="7" spans="1:7" s="317" customFormat="1" ht="15" customHeight="1" thickBot="1">
      <c r="A7" s="484" t="s">
        <v>496</v>
      </c>
      <c r="B7" s="469"/>
      <c r="C7" s="469"/>
      <c r="D7" s="469"/>
      <c r="E7" s="469"/>
      <c r="F7" s="469"/>
      <c r="G7" s="469"/>
    </row>
    <row r="8" spans="1:7" s="135" customFormat="1" ht="42" customHeight="1" thickBot="1">
      <c r="A8" s="364" t="s">
        <v>1</v>
      </c>
      <c r="B8" s="365" t="s">
        <v>497</v>
      </c>
      <c r="C8" s="365" t="s">
        <v>498</v>
      </c>
      <c r="D8" s="365" t="s">
        <v>499</v>
      </c>
      <c r="E8" s="365" t="s">
        <v>500</v>
      </c>
      <c r="F8" s="365" t="s">
        <v>501</v>
      </c>
      <c r="G8" s="366" t="s">
        <v>42</v>
      </c>
    </row>
    <row r="9" spans="1:7" ht="24" customHeight="1">
      <c r="A9" s="470" t="s">
        <v>3</v>
      </c>
      <c r="B9" s="373" t="s">
        <v>502</v>
      </c>
      <c r="C9" s="318"/>
      <c r="D9" s="318"/>
      <c r="E9" s="318"/>
      <c r="F9" s="318"/>
      <c r="G9" s="471">
        <f>SUM(C9:F9)</f>
        <v>0</v>
      </c>
    </row>
    <row r="10" spans="1:7" ht="24" customHeight="1">
      <c r="A10" s="472" t="s">
        <v>4</v>
      </c>
      <c r="B10" s="374" t="s">
        <v>503</v>
      </c>
      <c r="C10" s="319"/>
      <c r="D10" s="319"/>
      <c r="E10" s="319"/>
      <c r="F10" s="319"/>
      <c r="G10" s="473">
        <f aca="true" t="shared" si="0" ref="G10:G15">SUM(C10:F10)</f>
        <v>0</v>
      </c>
    </row>
    <row r="11" spans="1:7" ht="24" customHeight="1">
      <c r="A11" s="472" t="s">
        <v>5</v>
      </c>
      <c r="B11" s="374" t="s">
        <v>504</v>
      </c>
      <c r="C11" s="319"/>
      <c r="D11" s="319"/>
      <c r="E11" s="319"/>
      <c r="F11" s="319"/>
      <c r="G11" s="473">
        <f t="shared" si="0"/>
        <v>0</v>
      </c>
    </row>
    <row r="12" spans="1:7" ht="24" customHeight="1">
      <c r="A12" s="472" t="s">
        <v>6</v>
      </c>
      <c r="B12" s="374" t="s">
        <v>505</v>
      </c>
      <c r="C12" s="319"/>
      <c r="D12" s="319"/>
      <c r="E12" s="319"/>
      <c r="F12" s="319"/>
      <c r="G12" s="473">
        <f t="shared" si="0"/>
        <v>0</v>
      </c>
    </row>
    <row r="13" spans="1:7" ht="24" customHeight="1">
      <c r="A13" s="472" t="s">
        <v>7</v>
      </c>
      <c r="B13" s="374" t="s">
        <v>506</v>
      </c>
      <c r="C13" s="319"/>
      <c r="D13" s="319"/>
      <c r="E13" s="319"/>
      <c r="F13" s="319"/>
      <c r="G13" s="473">
        <f t="shared" si="0"/>
        <v>0</v>
      </c>
    </row>
    <row r="14" spans="1:7" ht="24" customHeight="1" thickBot="1">
      <c r="A14" s="474" t="s">
        <v>8</v>
      </c>
      <c r="B14" s="475" t="s">
        <v>507</v>
      </c>
      <c r="C14" s="320"/>
      <c r="D14" s="320"/>
      <c r="E14" s="320"/>
      <c r="F14" s="320"/>
      <c r="G14" s="476">
        <f t="shared" si="0"/>
        <v>0</v>
      </c>
    </row>
    <row r="15" spans="1:7" s="321" customFormat="1" ht="24" customHeight="1" thickBot="1">
      <c r="A15" s="477" t="s">
        <v>9</v>
      </c>
      <c r="B15" s="478" t="s">
        <v>42</v>
      </c>
      <c r="C15" s="479">
        <f>SUM(C9:C14)</f>
        <v>0</v>
      </c>
      <c r="D15" s="479">
        <f>SUM(D9:D14)</f>
        <v>0</v>
      </c>
      <c r="E15" s="479">
        <f>SUM(E9:E14)</f>
        <v>0</v>
      </c>
      <c r="F15" s="479">
        <f>SUM(F9:F14)</f>
        <v>0</v>
      </c>
      <c r="G15" s="480">
        <f t="shared" si="0"/>
        <v>0</v>
      </c>
    </row>
    <row r="16" spans="1:7" s="316" customFormat="1" ht="12.75">
      <c r="A16" s="387"/>
      <c r="B16" s="387"/>
      <c r="C16" s="387"/>
      <c r="D16" s="387"/>
      <c r="E16" s="387"/>
      <c r="F16" s="387"/>
      <c r="G16" s="387"/>
    </row>
    <row r="17" spans="1:7" s="316" customFormat="1" ht="12.75">
      <c r="A17" s="387"/>
      <c r="B17" s="387"/>
      <c r="C17" s="387"/>
      <c r="D17" s="387"/>
      <c r="E17" s="387"/>
      <c r="F17" s="387"/>
      <c r="G17" s="387"/>
    </row>
    <row r="18" spans="1:7" s="316" customFormat="1" ht="12.75">
      <c r="A18" s="387"/>
      <c r="B18" s="387"/>
      <c r="C18" s="387"/>
      <c r="D18" s="387"/>
      <c r="E18" s="387"/>
      <c r="F18" s="387"/>
      <c r="G18" s="387"/>
    </row>
    <row r="19" spans="1:7" s="316" customFormat="1" ht="15.75">
      <c r="A19" s="315" t="s">
        <v>509</v>
      </c>
      <c r="B19" s="387"/>
      <c r="C19" s="387"/>
      <c r="D19" s="387"/>
      <c r="E19" s="387"/>
      <c r="F19" s="387"/>
      <c r="G19" s="387"/>
    </row>
    <row r="20" spans="1:7" s="316" customFormat="1" ht="12.75">
      <c r="A20" s="387"/>
      <c r="B20" s="387"/>
      <c r="C20" s="387"/>
      <c r="D20" s="387"/>
      <c r="E20" s="387"/>
      <c r="F20" s="387"/>
      <c r="G20" s="387"/>
    </row>
    <row r="21" spans="1:7" ht="12.75">
      <c r="A21" s="387"/>
      <c r="B21" s="387"/>
      <c r="C21" s="387"/>
      <c r="D21" s="387"/>
      <c r="E21" s="387"/>
      <c r="F21" s="387"/>
      <c r="G21" s="387"/>
    </row>
    <row r="22" spans="1:7" ht="12.75">
      <c r="A22" s="387"/>
      <c r="B22" s="387"/>
      <c r="C22" s="316"/>
      <c r="D22" s="316"/>
      <c r="E22" s="316"/>
      <c r="F22" s="316"/>
      <c r="G22" s="387"/>
    </row>
    <row r="23" spans="1:7" ht="13.5">
      <c r="A23" s="387"/>
      <c r="B23" s="387"/>
      <c r="C23" s="481"/>
      <c r="D23" s="482" t="s">
        <v>508</v>
      </c>
      <c r="E23" s="482"/>
      <c r="F23" s="481"/>
      <c r="G23" s="387"/>
    </row>
    <row r="24" spans="3:6" ht="13.5">
      <c r="C24" s="322"/>
      <c r="D24" s="323"/>
      <c r="E24" s="323"/>
      <c r="F24" s="322"/>
    </row>
    <row r="25" spans="3:6" ht="13.5">
      <c r="C25" s="322"/>
      <c r="D25" s="323"/>
      <c r="E25" s="323"/>
      <c r="F25" s="322"/>
    </row>
  </sheetData>
  <sheetProtection sheet="1" objects="1" scenarios="1"/>
  <mergeCells count="2">
    <mergeCell ref="C2:G2"/>
    <mergeCell ref="C4:F4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Adatszolgáltatás 
az elismert tartozásállományról&amp;R&amp;"Times New Roman CE,Félkövér dőlt"&amp;11 15. melléklet a ……/2012. (….)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31"/>
  <sheetViews>
    <sheetView view="pageLayout" zoomScaleNormal="120" zoomScaleSheetLayoutView="130" workbookViewId="0" topLeftCell="A1">
      <selection activeCell="C22" sqref="C22"/>
    </sheetView>
  </sheetViews>
  <sheetFormatPr defaultColWidth="9.00390625" defaultRowHeight="12.75"/>
  <cols>
    <col min="1" max="1" width="7.875" style="59" customWidth="1"/>
    <col min="2" max="2" width="73.50390625" style="59" customWidth="1"/>
    <col min="3" max="5" width="16.625" style="59" customWidth="1"/>
    <col min="6" max="6" width="9.00390625" style="59" customWidth="1"/>
    <col min="7" max="16384" width="9.375" style="59" customWidth="1"/>
  </cols>
  <sheetData>
    <row r="1" spans="1:5" ht="15.75" customHeight="1">
      <c r="A1" s="58" t="s">
        <v>0</v>
      </c>
      <c r="B1" s="58"/>
      <c r="C1" s="58"/>
      <c r="D1" s="58"/>
      <c r="E1" s="58"/>
    </row>
    <row r="2" spans="1:5" ht="15.75" customHeight="1" thickBot="1">
      <c r="A2" s="630" t="s">
        <v>200</v>
      </c>
      <c r="B2" s="630"/>
      <c r="C2" s="257"/>
      <c r="D2" s="257"/>
      <c r="E2" s="256"/>
    </row>
    <row r="3" spans="1:5" ht="37.5" customHeight="1" thickBot="1">
      <c r="A3" s="33" t="s">
        <v>75</v>
      </c>
      <c r="B3" s="34" t="s">
        <v>2</v>
      </c>
      <c r="C3" s="34" t="s">
        <v>483</v>
      </c>
      <c r="D3" s="34" t="s">
        <v>484</v>
      </c>
      <c r="E3" s="311" t="s">
        <v>244</v>
      </c>
    </row>
    <row r="4" spans="1:5" s="61" customFormat="1" ht="12" customHeight="1" thickBot="1">
      <c r="A4" s="50">
        <v>1</v>
      </c>
      <c r="B4" s="51">
        <v>2</v>
      </c>
      <c r="C4" s="51">
        <v>3</v>
      </c>
      <c r="D4" s="51">
        <v>4</v>
      </c>
      <c r="E4" s="312">
        <v>5</v>
      </c>
    </row>
    <row r="5" spans="1:5" s="2" customFormat="1" ht="12" customHeight="1" thickBot="1">
      <c r="A5" s="27" t="s">
        <v>3</v>
      </c>
      <c r="B5" s="28" t="s">
        <v>245</v>
      </c>
      <c r="C5" s="496">
        <f>+C6+C13+C22</f>
        <v>10893</v>
      </c>
      <c r="D5" s="496">
        <f>+D6+D13+D22</f>
        <v>10537</v>
      </c>
      <c r="E5" s="497">
        <f>+E6+E13+E22</f>
        <v>9498</v>
      </c>
    </row>
    <row r="6" spans="1:5" s="2" customFormat="1" ht="12" customHeight="1" thickBot="1">
      <c r="A6" s="25" t="s">
        <v>4</v>
      </c>
      <c r="B6" s="26" t="s">
        <v>246</v>
      </c>
      <c r="C6" s="498">
        <f>SUM(C7:C12)</f>
        <v>10527</v>
      </c>
      <c r="D6" s="498">
        <f>SUM(D7:D12)</f>
        <v>10130</v>
      </c>
      <c r="E6" s="499">
        <f>SUM(E7:E12)</f>
        <v>9198</v>
      </c>
    </row>
    <row r="7" spans="1:5" s="2" customFormat="1" ht="12" customHeight="1">
      <c r="A7" s="18" t="s">
        <v>131</v>
      </c>
      <c r="B7" s="10" t="s">
        <v>50</v>
      </c>
      <c r="C7" s="485">
        <v>1436</v>
      </c>
      <c r="D7" s="485">
        <v>1810</v>
      </c>
      <c r="E7" s="500">
        <v>1610</v>
      </c>
    </row>
    <row r="8" spans="1:5" s="2" customFormat="1" ht="12" customHeight="1">
      <c r="A8" s="18" t="s">
        <v>132</v>
      </c>
      <c r="B8" s="10" t="s">
        <v>92</v>
      </c>
      <c r="C8" s="485"/>
      <c r="D8" s="485"/>
      <c r="E8" s="500"/>
    </row>
    <row r="9" spans="1:5" s="2" customFormat="1" ht="12" customHeight="1">
      <c r="A9" s="18" t="s">
        <v>133</v>
      </c>
      <c r="B9" s="10" t="s">
        <v>51</v>
      </c>
      <c r="C9" s="485">
        <v>8610</v>
      </c>
      <c r="D9" s="485">
        <v>8122</v>
      </c>
      <c r="E9" s="500">
        <v>7408</v>
      </c>
    </row>
    <row r="10" spans="1:5" s="2" customFormat="1" ht="12" customHeight="1">
      <c r="A10" s="18" t="s">
        <v>134</v>
      </c>
      <c r="B10" s="10" t="s">
        <v>247</v>
      </c>
      <c r="C10" s="485">
        <v>481</v>
      </c>
      <c r="D10" s="485">
        <v>198</v>
      </c>
      <c r="E10" s="500">
        <v>180</v>
      </c>
    </row>
    <row r="11" spans="1:5" s="2" customFormat="1" ht="12" customHeight="1">
      <c r="A11" s="18" t="s">
        <v>135</v>
      </c>
      <c r="B11" s="10" t="s">
        <v>248</v>
      </c>
      <c r="C11" s="485"/>
      <c r="D11" s="485"/>
      <c r="E11" s="500"/>
    </row>
    <row r="12" spans="1:5" s="2" customFormat="1" ht="12" customHeight="1" thickBot="1">
      <c r="A12" s="18" t="s">
        <v>145</v>
      </c>
      <c r="B12" s="10" t="s">
        <v>249</v>
      </c>
      <c r="C12" s="485"/>
      <c r="D12" s="485"/>
      <c r="E12" s="500"/>
    </row>
    <row r="13" spans="1:5" s="2" customFormat="1" ht="12" customHeight="1" thickBot="1">
      <c r="A13" s="25" t="s">
        <v>5</v>
      </c>
      <c r="B13" s="26" t="s">
        <v>250</v>
      </c>
      <c r="C13" s="498">
        <f>SUM(C14:C21)</f>
        <v>365</v>
      </c>
      <c r="D13" s="498">
        <f>SUM(D14:D21)</f>
        <v>402</v>
      </c>
      <c r="E13" s="499">
        <f>SUM(E14:E21)</f>
        <v>295</v>
      </c>
    </row>
    <row r="14" spans="1:5" s="2" customFormat="1" ht="12" customHeight="1">
      <c r="A14" s="22" t="s">
        <v>103</v>
      </c>
      <c r="B14" s="14" t="s">
        <v>255</v>
      </c>
      <c r="C14" s="486"/>
      <c r="D14" s="486"/>
      <c r="E14" s="501"/>
    </row>
    <row r="15" spans="1:5" s="2" customFormat="1" ht="12" customHeight="1">
      <c r="A15" s="18" t="s">
        <v>104</v>
      </c>
      <c r="B15" s="10" t="s">
        <v>256</v>
      </c>
      <c r="C15" s="485">
        <v>3</v>
      </c>
      <c r="D15" s="485"/>
      <c r="E15" s="500"/>
    </row>
    <row r="16" spans="1:5" s="2" customFormat="1" ht="12" customHeight="1">
      <c r="A16" s="18" t="s">
        <v>105</v>
      </c>
      <c r="B16" s="10" t="s">
        <v>257</v>
      </c>
      <c r="C16" s="485">
        <v>43</v>
      </c>
      <c r="D16" s="485">
        <v>1</v>
      </c>
      <c r="E16" s="500">
        <v>1</v>
      </c>
    </row>
    <row r="17" spans="1:5" s="2" customFormat="1" ht="12" customHeight="1">
      <c r="A17" s="18" t="s">
        <v>106</v>
      </c>
      <c r="B17" s="10" t="s">
        <v>258</v>
      </c>
      <c r="C17" s="485"/>
      <c r="D17" s="485"/>
      <c r="E17" s="500"/>
    </row>
    <row r="18" spans="1:5" s="2" customFormat="1" ht="12" customHeight="1">
      <c r="A18" s="17" t="s">
        <v>251</v>
      </c>
      <c r="B18" s="9" t="s">
        <v>259</v>
      </c>
      <c r="C18" s="487"/>
      <c r="D18" s="487"/>
      <c r="E18" s="502"/>
    </row>
    <row r="19" spans="1:5" s="2" customFormat="1" ht="12" customHeight="1">
      <c r="A19" s="18" t="s">
        <v>252</v>
      </c>
      <c r="B19" s="10" t="s">
        <v>260</v>
      </c>
      <c r="C19" s="485"/>
      <c r="D19" s="485"/>
      <c r="E19" s="500"/>
    </row>
    <row r="20" spans="1:5" s="2" customFormat="1" ht="12" customHeight="1">
      <c r="A20" s="18" t="s">
        <v>253</v>
      </c>
      <c r="B20" s="10" t="s">
        <v>261</v>
      </c>
      <c r="C20" s="485">
        <v>227</v>
      </c>
      <c r="D20" s="485">
        <v>293</v>
      </c>
      <c r="E20" s="500">
        <v>219</v>
      </c>
    </row>
    <row r="21" spans="1:5" s="2" customFormat="1" ht="12" customHeight="1" thickBot="1">
      <c r="A21" s="19" t="s">
        <v>254</v>
      </c>
      <c r="B21" s="11" t="s">
        <v>262</v>
      </c>
      <c r="C21" s="488">
        <v>92</v>
      </c>
      <c r="D21" s="488">
        <v>108</v>
      </c>
      <c r="E21" s="503">
        <v>75</v>
      </c>
    </row>
    <row r="22" spans="1:5" s="2" customFormat="1" ht="12" customHeight="1" thickBot="1">
      <c r="A22" s="25" t="s">
        <v>263</v>
      </c>
      <c r="B22" s="26" t="s">
        <v>265</v>
      </c>
      <c r="C22" s="489">
        <v>1</v>
      </c>
      <c r="D22" s="489">
        <v>5</v>
      </c>
      <c r="E22" s="504">
        <v>5</v>
      </c>
    </row>
    <row r="23" spans="1:5" s="2" customFormat="1" ht="12" customHeight="1" thickBot="1">
      <c r="A23" s="25" t="s">
        <v>7</v>
      </c>
      <c r="B23" s="26" t="s">
        <v>266</v>
      </c>
      <c r="C23" s="498">
        <f>SUM(C24:C31)</f>
        <v>9648</v>
      </c>
      <c r="D23" s="498">
        <f>SUM(D24:D31)</f>
        <v>10889</v>
      </c>
      <c r="E23" s="499">
        <f>SUM(E24:E31)</f>
        <v>8834</v>
      </c>
    </row>
    <row r="24" spans="1:5" s="2" customFormat="1" ht="12" customHeight="1">
      <c r="A24" s="20" t="s">
        <v>109</v>
      </c>
      <c r="B24" s="12" t="s">
        <v>272</v>
      </c>
      <c r="C24" s="490">
        <v>5866</v>
      </c>
      <c r="D24" s="490">
        <v>6709</v>
      </c>
      <c r="E24" s="505">
        <v>7163</v>
      </c>
    </row>
    <row r="25" spans="1:5" s="2" customFormat="1" ht="12" customHeight="1">
      <c r="A25" s="18" t="s">
        <v>110</v>
      </c>
      <c r="B25" s="10" t="s">
        <v>273</v>
      </c>
      <c r="C25" s="485">
        <v>1633</v>
      </c>
      <c r="D25" s="485">
        <v>1421</v>
      </c>
      <c r="E25" s="500">
        <v>1671</v>
      </c>
    </row>
    <row r="26" spans="1:5" s="2" customFormat="1" ht="12" customHeight="1">
      <c r="A26" s="18" t="s">
        <v>111</v>
      </c>
      <c r="B26" s="10" t="s">
        <v>274</v>
      </c>
      <c r="C26" s="485">
        <v>257</v>
      </c>
      <c r="D26" s="485">
        <v>148</v>
      </c>
      <c r="E26" s="500"/>
    </row>
    <row r="27" spans="1:5" s="2" customFormat="1" ht="12" customHeight="1">
      <c r="A27" s="21" t="s">
        <v>267</v>
      </c>
      <c r="B27" s="10" t="s">
        <v>114</v>
      </c>
      <c r="C27" s="491">
        <v>1892</v>
      </c>
      <c r="D27" s="491">
        <v>2611</v>
      </c>
      <c r="E27" s="506"/>
    </row>
    <row r="28" spans="1:5" s="2" customFormat="1" ht="12" customHeight="1">
      <c r="A28" s="21" t="s">
        <v>268</v>
      </c>
      <c r="B28" s="10" t="s">
        <v>275</v>
      </c>
      <c r="C28" s="491"/>
      <c r="D28" s="491"/>
      <c r="E28" s="506"/>
    </row>
    <row r="29" spans="1:5" s="2" customFormat="1" ht="12" customHeight="1">
      <c r="A29" s="18" t="s">
        <v>269</v>
      </c>
      <c r="B29" s="10" t="s">
        <v>276</v>
      </c>
      <c r="C29" s="485"/>
      <c r="D29" s="485"/>
      <c r="E29" s="500"/>
    </row>
    <row r="30" spans="1:5" s="2" customFormat="1" ht="12" customHeight="1">
      <c r="A30" s="18" t="s">
        <v>270</v>
      </c>
      <c r="B30" s="10" t="s">
        <v>277</v>
      </c>
      <c r="C30" s="485"/>
      <c r="D30" s="485"/>
      <c r="E30" s="507"/>
    </row>
    <row r="31" spans="1:5" s="2" customFormat="1" ht="12" customHeight="1" thickBot="1">
      <c r="A31" s="18" t="s">
        <v>271</v>
      </c>
      <c r="B31" s="10" t="s">
        <v>278</v>
      </c>
      <c r="C31" s="485"/>
      <c r="D31" s="485"/>
      <c r="E31" s="507"/>
    </row>
    <row r="32" spans="1:5" s="2" customFormat="1" ht="12" customHeight="1" thickBot="1">
      <c r="A32" s="25" t="s">
        <v>8</v>
      </c>
      <c r="B32" s="26" t="s">
        <v>380</v>
      </c>
      <c r="C32" s="498">
        <f>+C33+C39</f>
        <v>4091</v>
      </c>
      <c r="D32" s="498">
        <f>+D33+D39</f>
        <v>2527</v>
      </c>
      <c r="E32" s="499">
        <f>+E33+E39</f>
        <v>9503</v>
      </c>
    </row>
    <row r="33" spans="1:5" s="2" customFormat="1" ht="12" customHeight="1">
      <c r="A33" s="20" t="s">
        <v>112</v>
      </c>
      <c r="B33" s="32" t="s">
        <v>281</v>
      </c>
      <c r="C33" s="569">
        <f>SUM(C34:C38)</f>
        <v>4091</v>
      </c>
      <c r="D33" s="569">
        <f>SUM(D34:D38)</f>
        <v>2527</v>
      </c>
      <c r="E33" s="570">
        <f>SUM(E34:E38)</f>
        <v>1531</v>
      </c>
    </row>
    <row r="34" spans="1:5" s="2" customFormat="1" ht="12" customHeight="1">
      <c r="A34" s="18" t="s">
        <v>115</v>
      </c>
      <c r="B34" s="30" t="s">
        <v>282</v>
      </c>
      <c r="C34" s="485"/>
      <c r="D34" s="485"/>
      <c r="E34" s="507"/>
    </row>
    <row r="35" spans="1:5" s="2" customFormat="1" ht="12" customHeight="1">
      <c r="A35" s="18" t="s">
        <v>116</v>
      </c>
      <c r="B35" s="30" t="s">
        <v>283</v>
      </c>
      <c r="C35" s="485"/>
      <c r="D35" s="485"/>
      <c r="E35" s="507"/>
    </row>
    <row r="36" spans="1:5" s="2" customFormat="1" ht="12" customHeight="1">
      <c r="A36" s="18" t="s">
        <v>117</v>
      </c>
      <c r="B36" s="30" t="s">
        <v>284</v>
      </c>
      <c r="C36" s="485"/>
      <c r="D36" s="485"/>
      <c r="E36" s="507"/>
    </row>
    <row r="37" spans="1:5" s="2" customFormat="1" ht="12" customHeight="1">
      <c r="A37" s="18" t="s">
        <v>118</v>
      </c>
      <c r="B37" s="30" t="s">
        <v>53</v>
      </c>
      <c r="C37" s="485"/>
      <c r="D37" s="485"/>
      <c r="E37" s="507"/>
    </row>
    <row r="38" spans="1:5" s="2" customFormat="1" ht="12" customHeight="1">
      <c r="A38" s="18" t="s">
        <v>279</v>
      </c>
      <c r="B38" s="30" t="s">
        <v>285</v>
      </c>
      <c r="C38" s="485">
        <v>4091</v>
      </c>
      <c r="D38" s="485">
        <v>2527</v>
      </c>
      <c r="E38" s="507">
        <v>1531</v>
      </c>
    </row>
    <row r="39" spans="1:5" s="2" customFormat="1" ht="12" customHeight="1">
      <c r="A39" s="18" t="s">
        <v>113</v>
      </c>
      <c r="B39" s="32" t="s">
        <v>286</v>
      </c>
      <c r="C39" s="567">
        <f>SUM(C40:C44)</f>
        <v>0</v>
      </c>
      <c r="D39" s="567">
        <f>SUM(D40:D44)</f>
        <v>0</v>
      </c>
      <c r="E39" s="568">
        <f>SUM(E40:E44)</f>
        <v>7972</v>
      </c>
    </row>
    <row r="40" spans="1:5" s="2" customFormat="1" ht="12" customHeight="1">
      <c r="A40" s="18" t="s">
        <v>121</v>
      </c>
      <c r="B40" s="30" t="s">
        <v>282</v>
      </c>
      <c r="C40" s="485"/>
      <c r="D40" s="485"/>
      <c r="E40" s="507"/>
    </row>
    <row r="41" spans="1:5" s="2" customFormat="1" ht="12" customHeight="1">
      <c r="A41" s="18" t="s">
        <v>122</v>
      </c>
      <c r="B41" s="30" t="s">
        <v>283</v>
      </c>
      <c r="C41" s="485"/>
      <c r="D41" s="485"/>
      <c r="E41" s="507"/>
    </row>
    <row r="42" spans="1:5" s="2" customFormat="1" ht="12" customHeight="1">
      <c r="A42" s="18" t="s">
        <v>123</v>
      </c>
      <c r="B42" s="30" t="s">
        <v>284</v>
      </c>
      <c r="C42" s="485"/>
      <c r="D42" s="485"/>
      <c r="E42" s="507"/>
    </row>
    <row r="43" spans="1:5" s="2" customFormat="1" ht="12" customHeight="1">
      <c r="A43" s="18" t="s">
        <v>124</v>
      </c>
      <c r="B43" s="30" t="s">
        <v>53</v>
      </c>
      <c r="C43" s="485"/>
      <c r="D43" s="485"/>
      <c r="E43" s="507">
        <v>7972</v>
      </c>
    </row>
    <row r="44" spans="1:5" s="2" customFormat="1" ht="12" customHeight="1" thickBot="1">
      <c r="A44" s="21" t="s">
        <v>280</v>
      </c>
      <c r="B44" s="31" t="s">
        <v>491</v>
      </c>
      <c r="C44" s="491"/>
      <c r="D44" s="491"/>
      <c r="E44" s="508"/>
    </row>
    <row r="45" spans="1:5" s="2" customFormat="1" ht="12" customHeight="1" thickBot="1">
      <c r="A45" s="25" t="s">
        <v>287</v>
      </c>
      <c r="B45" s="26" t="s">
        <v>288</v>
      </c>
      <c r="C45" s="498">
        <f>SUM(C46:C48)</f>
        <v>2458</v>
      </c>
      <c r="D45" s="498">
        <f>SUM(D46:D48)</f>
        <v>4054</v>
      </c>
      <c r="E45" s="499">
        <f>SUM(E46:E48)</f>
        <v>0</v>
      </c>
    </row>
    <row r="46" spans="1:5" s="2" customFormat="1" ht="12" customHeight="1">
      <c r="A46" s="20" t="s">
        <v>119</v>
      </c>
      <c r="B46" s="12" t="s">
        <v>290</v>
      </c>
      <c r="C46" s="490">
        <v>1014</v>
      </c>
      <c r="D46" s="490">
        <v>230</v>
      </c>
      <c r="E46" s="505"/>
    </row>
    <row r="47" spans="1:5" s="2" customFormat="1" ht="12" customHeight="1">
      <c r="A47" s="17" t="s">
        <v>120</v>
      </c>
      <c r="B47" s="10" t="s">
        <v>291</v>
      </c>
      <c r="C47" s="485">
        <v>1444</v>
      </c>
      <c r="D47" s="485">
        <v>3775</v>
      </c>
      <c r="E47" s="502"/>
    </row>
    <row r="48" spans="1:5" s="2" customFormat="1" ht="12" customHeight="1" thickBot="1">
      <c r="A48" s="21" t="s">
        <v>289</v>
      </c>
      <c r="B48" s="310" t="s">
        <v>206</v>
      </c>
      <c r="C48" s="492"/>
      <c r="D48" s="492">
        <v>49</v>
      </c>
      <c r="E48" s="506"/>
    </row>
    <row r="49" spans="1:5" s="2" customFormat="1" ht="12" customHeight="1" thickBot="1">
      <c r="A49" s="25" t="s">
        <v>10</v>
      </c>
      <c r="B49" s="26" t="s">
        <v>292</v>
      </c>
      <c r="C49" s="498">
        <f>+C50+C51</f>
        <v>73</v>
      </c>
      <c r="D49" s="498">
        <f>+D50+D51</f>
        <v>878</v>
      </c>
      <c r="E49" s="499">
        <f>+E50+E51</f>
        <v>0</v>
      </c>
    </row>
    <row r="50" spans="1:5" s="2" customFormat="1" ht="12" customHeight="1">
      <c r="A50" s="20" t="s">
        <v>293</v>
      </c>
      <c r="B50" s="10" t="s">
        <v>180</v>
      </c>
      <c r="C50" s="490">
        <v>73</v>
      </c>
      <c r="D50" s="490">
        <v>78</v>
      </c>
      <c r="E50" s="571"/>
    </row>
    <row r="51" spans="1:5" s="2" customFormat="1" ht="12" customHeight="1" thickBot="1">
      <c r="A51" s="17" t="s">
        <v>294</v>
      </c>
      <c r="B51" s="10" t="s">
        <v>181</v>
      </c>
      <c r="C51" s="487"/>
      <c r="D51" s="487">
        <v>800</v>
      </c>
      <c r="E51" s="518"/>
    </row>
    <row r="52" spans="1:7" s="2" customFormat="1" ht="17.25" customHeight="1" thickBot="1">
      <c r="A52" s="25" t="s">
        <v>295</v>
      </c>
      <c r="B52" s="26" t="s">
        <v>296</v>
      </c>
      <c r="C52" s="493"/>
      <c r="D52" s="493">
        <v>59</v>
      </c>
      <c r="E52" s="509"/>
      <c r="G52" s="62"/>
    </row>
    <row r="53" spans="1:5" s="2" customFormat="1" ht="12" customHeight="1" thickBot="1">
      <c r="A53" s="25" t="s">
        <v>12</v>
      </c>
      <c r="B53" s="29" t="s">
        <v>297</v>
      </c>
      <c r="C53" s="510">
        <f>+C5+C23+C32+C45+C49+C52</f>
        <v>27163</v>
      </c>
      <c r="D53" s="510">
        <f>+D5+D23+D32+D45+D49+D52</f>
        <v>28944</v>
      </c>
      <c r="E53" s="511">
        <f>+E5+E23+E32+E45+E49+E52</f>
        <v>27835</v>
      </c>
    </row>
    <row r="54" spans="1:5" s="2" customFormat="1" ht="12" customHeight="1" thickBot="1">
      <c r="A54" s="193" t="s">
        <v>13</v>
      </c>
      <c r="B54" s="195" t="s">
        <v>298</v>
      </c>
      <c r="C54" s="512">
        <f>SUM(C55:C56)</f>
        <v>6543</v>
      </c>
      <c r="D54" s="512">
        <f>SUM(D55:D56)</f>
        <v>7019</v>
      </c>
      <c r="E54" s="513">
        <f>SUM(E55:E56)</f>
        <v>4763</v>
      </c>
    </row>
    <row r="55" spans="1:5" s="2" customFormat="1" ht="12" customHeight="1">
      <c r="A55" s="258" t="s">
        <v>192</v>
      </c>
      <c r="B55" s="259" t="s">
        <v>299</v>
      </c>
      <c r="C55" s="494">
        <v>1881</v>
      </c>
      <c r="D55" s="494">
        <v>1010</v>
      </c>
      <c r="E55" s="514">
        <v>769</v>
      </c>
    </row>
    <row r="56" spans="1:5" s="2" customFormat="1" ht="12" customHeight="1" thickBot="1">
      <c r="A56" s="260" t="s">
        <v>193</v>
      </c>
      <c r="B56" s="261" t="s">
        <v>300</v>
      </c>
      <c r="C56" s="495">
        <v>4662</v>
      </c>
      <c r="D56" s="495">
        <v>6009</v>
      </c>
      <c r="E56" s="515">
        <v>3994</v>
      </c>
    </row>
    <row r="57" spans="1:5" s="2" customFormat="1" ht="12" customHeight="1" thickBot="1">
      <c r="A57" s="193" t="s">
        <v>14</v>
      </c>
      <c r="B57" s="195" t="s">
        <v>530</v>
      </c>
      <c r="C57" s="510">
        <f>SUM(C58,C65)</f>
        <v>-895</v>
      </c>
      <c r="D57" s="510">
        <f>SUM(D58,D65)</f>
        <v>5677</v>
      </c>
      <c r="E57" s="511">
        <f>SUM(E58,E65)</f>
        <v>1251</v>
      </c>
    </row>
    <row r="58" spans="1:5" s="2" customFormat="1" ht="12" customHeight="1">
      <c r="A58" s="22" t="s">
        <v>302</v>
      </c>
      <c r="B58" s="32" t="s">
        <v>318</v>
      </c>
      <c r="C58" s="516">
        <f>SUM(C59:C64)</f>
        <v>-895</v>
      </c>
      <c r="D58" s="516">
        <f>SUM(D59:D64)</f>
        <v>0</v>
      </c>
      <c r="E58" s="517">
        <f>SUM(E59:E64)</f>
        <v>1251</v>
      </c>
    </row>
    <row r="59" spans="1:5" s="2" customFormat="1" ht="12" customHeight="1">
      <c r="A59" s="20" t="s">
        <v>317</v>
      </c>
      <c r="B59" s="196" t="s">
        <v>319</v>
      </c>
      <c r="C59" s="485"/>
      <c r="D59" s="485"/>
      <c r="E59" s="507"/>
    </row>
    <row r="60" spans="1:5" s="2" customFormat="1" ht="12" customHeight="1">
      <c r="A60" s="20" t="s">
        <v>303</v>
      </c>
      <c r="B60" s="196" t="s">
        <v>320</v>
      </c>
      <c r="C60" s="490"/>
      <c r="D60" s="490"/>
      <c r="E60" s="507">
        <v>1251</v>
      </c>
    </row>
    <row r="61" spans="1:5" s="2" customFormat="1" ht="12" customHeight="1">
      <c r="A61" s="20" t="s">
        <v>304</v>
      </c>
      <c r="B61" s="196" t="s">
        <v>321</v>
      </c>
      <c r="C61" s="485"/>
      <c r="D61" s="485"/>
      <c r="E61" s="518"/>
    </row>
    <row r="62" spans="1:5" s="2" customFormat="1" ht="12" customHeight="1">
      <c r="A62" s="20" t="s">
        <v>305</v>
      </c>
      <c r="B62" s="196" t="s">
        <v>322</v>
      </c>
      <c r="C62" s="485"/>
      <c r="D62" s="485"/>
      <c r="E62" s="508"/>
    </row>
    <row r="63" spans="1:5" s="2" customFormat="1" ht="12" customHeight="1">
      <c r="A63" s="20" t="s">
        <v>306</v>
      </c>
      <c r="B63" s="196" t="s">
        <v>323</v>
      </c>
      <c r="C63" s="485"/>
      <c r="D63" s="485"/>
      <c r="E63" s="508"/>
    </row>
    <row r="64" spans="1:5" s="2" customFormat="1" ht="12" customHeight="1">
      <c r="A64" s="20" t="s">
        <v>307</v>
      </c>
      <c r="B64" s="196" t="s">
        <v>325</v>
      </c>
      <c r="C64" s="485">
        <v>-895</v>
      </c>
      <c r="D64" s="485"/>
      <c r="E64" s="508"/>
    </row>
    <row r="65" spans="1:5" s="2" customFormat="1" ht="12" customHeight="1">
      <c r="A65" s="20" t="s">
        <v>308</v>
      </c>
      <c r="B65" s="32" t="s">
        <v>326</v>
      </c>
      <c r="C65" s="519">
        <f>SUM(C66:C72)</f>
        <v>0</v>
      </c>
      <c r="D65" s="519">
        <f>SUM(D66:D72)</f>
        <v>5677</v>
      </c>
      <c r="E65" s="520">
        <f>SUM(E66:E72)</f>
        <v>0</v>
      </c>
    </row>
    <row r="66" spans="1:5" s="2" customFormat="1" ht="12" customHeight="1">
      <c r="A66" s="20" t="s">
        <v>309</v>
      </c>
      <c r="B66" s="196" t="s">
        <v>319</v>
      </c>
      <c r="C66" s="485"/>
      <c r="D66" s="485"/>
      <c r="E66" s="507"/>
    </row>
    <row r="67" spans="1:5" s="2" customFormat="1" ht="12" customHeight="1">
      <c r="A67" s="20" t="s">
        <v>310</v>
      </c>
      <c r="B67" s="196" t="s">
        <v>207</v>
      </c>
      <c r="C67" s="485"/>
      <c r="D67" s="485">
        <v>5677</v>
      </c>
      <c r="E67" s="507"/>
    </row>
    <row r="68" spans="1:5" s="2" customFormat="1" ht="12" customHeight="1">
      <c r="A68" s="20" t="s">
        <v>311</v>
      </c>
      <c r="B68" s="196" t="s">
        <v>208</v>
      </c>
      <c r="C68" s="485"/>
      <c r="D68" s="485"/>
      <c r="E68" s="518"/>
    </row>
    <row r="69" spans="1:5" s="2" customFormat="1" ht="12" customHeight="1">
      <c r="A69" s="20" t="s">
        <v>312</v>
      </c>
      <c r="B69" s="196" t="s">
        <v>321</v>
      </c>
      <c r="C69" s="485"/>
      <c r="D69" s="485"/>
      <c r="E69" s="507"/>
    </row>
    <row r="70" spans="1:5" s="2" customFormat="1" ht="12" customHeight="1">
      <c r="A70" s="17" t="s">
        <v>313</v>
      </c>
      <c r="B70" s="31" t="s">
        <v>327</v>
      </c>
      <c r="C70" s="487"/>
      <c r="D70" s="487"/>
      <c r="E70" s="502"/>
    </row>
    <row r="71" spans="1:6" s="2" customFormat="1" ht="12" customHeight="1">
      <c r="A71" s="18" t="s">
        <v>314</v>
      </c>
      <c r="B71" s="31" t="s">
        <v>323</v>
      </c>
      <c r="C71" s="491"/>
      <c r="D71" s="491"/>
      <c r="E71" s="500"/>
      <c r="F71" s="278"/>
    </row>
    <row r="72" spans="1:6" s="2" customFormat="1" ht="12" customHeight="1" thickBot="1">
      <c r="A72" s="23" t="s">
        <v>315</v>
      </c>
      <c r="B72" s="202" t="s">
        <v>328</v>
      </c>
      <c r="C72" s="521"/>
      <c r="D72" s="521"/>
      <c r="E72" s="522"/>
      <c r="F72" s="278"/>
    </row>
    <row r="73" spans="1:6" s="2" customFormat="1" ht="15" customHeight="1" thickBot="1">
      <c r="A73" s="25" t="s">
        <v>15</v>
      </c>
      <c r="B73" s="48" t="s">
        <v>316</v>
      </c>
      <c r="C73" s="498">
        <f>+C53+C54+C57</f>
        <v>32811</v>
      </c>
      <c r="D73" s="498">
        <f>+D53+D54+D57</f>
        <v>41640</v>
      </c>
      <c r="E73" s="499">
        <f>+E53+E54+E57</f>
        <v>33849</v>
      </c>
      <c r="F73" s="278"/>
    </row>
    <row r="74" spans="1:6" s="2" customFormat="1" ht="22.5" customHeight="1">
      <c r="A74" s="629"/>
      <c r="B74" s="629"/>
      <c r="C74" s="629"/>
      <c r="D74" s="629"/>
      <c r="E74" s="629"/>
      <c r="F74" s="278"/>
    </row>
    <row r="75" spans="1:5" s="2" customFormat="1" ht="12.75" customHeight="1">
      <c r="A75" s="7"/>
      <c r="B75" s="8"/>
      <c r="C75" s="8"/>
      <c r="D75" s="8"/>
      <c r="E75" s="1"/>
    </row>
    <row r="76" spans="1:5" ht="16.5" customHeight="1">
      <c r="A76" s="633" t="s">
        <v>32</v>
      </c>
      <c r="B76" s="633"/>
      <c r="C76" s="633"/>
      <c r="D76" s="633"/>
      <c r="E76" s="633"/>
    </row>
    <row r="77" spans="1:5" ht="16.5" customHeight="1" thickBot="1">
      <c r="A77" s="630" t="s">
        <v>201</v>
      </c>
      <c r="B77" s="630"/>
      <c r="C77" s="257"/>
      <c r="D77" s="257"/>
      <c r="E77" s="256"/>
    </row>
    <row r="78" spans="1:5" ht="37.5" customHeight="1" thickBot="1">
      <c r="A78" s="33" t="s">
        <v>1</v>
      </c>
      <c r="B78" s="34" t="s">
        <v>33</v>
      </c>
      <c r="C78" s="308" t="s">
        <v>483</v>
      </c>
      <c r="D78" s="308" t="s">
        <v>484</v>
      </c>
      <c r="E78" s="60" t="s">
        <v>244</v>
      </c>
    </row>
    <row r="79" spans="1:5" s="61" customFormat="1" ht="12" customHeight="1" thickBot="1">
      <c r="A79" s="50">
        <v>1</v>
      </c>
      <c r="B79" s="51">
        <v>2</v>
      </c>
      <c r="C79" s="309"/>
      <c r="D79" s="51"/>
      <c r="E79" s="312">
        <v>3</v>
      </c>
    </row>
    <row r="80" spans="1:5" ht="12" customHeight="1" thickBot="1">
      <c r="A80" s="27" t="s">
        <v>3</v>
      </c>
      <c r="B80" s="44" t="s">
        <v>329</v>
      </c>
      <c r="C80" s="496">
        <f>SUM(C81:C85)</f>
        <v>24345</v>
      </c>
      <c r="D80" s="496">
        <f>SUM(D81:D85)</f>
        <v>20881</v>
      </c>
      <c r="E80" s="497">
        <f>SUM(E81:E85)</f>
        <v>20883</v>
      </c>
    </row>
    <row r="81" spans="1:5" ht="12" customHeight="1">
      <c r="A81" s="22" t="s">
        <v>125</v>
      </c>
      <c r="B81" s="14" t="s">
        <v>34</v>
      </c>
      <c r="C81" s="486">
        <v>4420</v>
      </c>
      <c r="D81" s="486">
        <v>3625</v>
      </c>
      <c r="E81" s="501">
        <v>3574</v>
      </c>
    </row>
    <row r="82" spans="1:5" ht="12" customHeight="1">
      <c r="A82" s="18" t="s">
        <v>126</v>
      </c>
      <c r="B82" s="10" t="s">
        <v>330</v>
      </c>
      <c r="C82" s="485">
        <v>1021</v>
      </c>
      <c r="D82" s="485">
        <v>1006</v>
      </c>
      <c r="E82" s="500">
        <v>965</v>
      </c>
    </row>
    <row r="83" spans="1:5" ht="12" customHeight="1">
      <c r="A83" s="18" t="s">
        <v>127</v>
      </c>
      <c r="B83" s="10" t="s">
        <v>179</v>
      </c>
      <c r="C83" s="491">
        <v>5039</v>
      </c>
      <c r="D83" s="491">
        <v>4070</v>
      </c>
      <c r="E83" s="506">
        <v>4746</v>
      </c>
    </row>
    <row r="84" spans="1:5" ht="12" customHeight="1">
      <c r="A84" s="18" t="s">
        <v>128</v>
      </c>
      <c r="B84" s="15" t="s">
        <v>331</v>
      </c>
      <c r="C84" s="485"/>
      <c r="D84" s="485"/>
      <c r="E84" s="506"/>
    </row>
    <row r="85" spans="1:5" ht="12" customHeight="1">
      <c r="A85" s="18" t="s">
        <v>140</v>
      </c>
      <c r="B85" s="24" t="s">
        <v>332</v>
      </c>
      <c r="C85" s="485">
        <f>SUM(C86:C93)</f>
        <v>13865</v>
      </c>
      <c r="D85" s="485">
        <f>SUM(D86:D93)</f>
        <v>12180</v>
      </c>
      <c r="E85" s="485">
        <f>SUM(E86:E93)</f>
        <v>11598</v>
      </c>
    </row>
    <row r="86" spans="1:5" ht="12" customHeight="1">
      <c r="A86" s="18" t="s">
        <v>129</v>
      </c>
      <c r="B86" s="10" t="s">
        <v>385</v>
      </c>
      <c r="C86" s="485"/>
      <c r="D86" s="491"/>
      <c r="E86" s="506"/>
    </row>
    <row r="87" spans="1:5" ht="12" customHeight="1">
      <c r="A87" s="18" t="s">
        <v>130</v>
      </c>
      <c r="B87" s="262" t="s">
        <v>386</v>
      </c>
      <c r="C87" s="523">
        <v>3278</v>
      </c>
      <c r="D87" s="523">
        <v>3372</v>
      </c>
      <c r="E87" s="506">
        <v>4070</v>
      </c>
    </row>
    <row r="88" spans="1:5" ht="12" customHeight="1">
      <c r="A88" s="18" t="s">
        <v>141</v>
      </c>
      <c r="B88" s="262" t="s">
        <v>387</v>
      </c>
      <c r="C88" s="523"/>
      <c r="D88" s="523"/>
      <c r="E88" s="506"/>
    </row>
    <row r="89" spans="1:5" ht="12" customHeight="1">
      <c r="A89" s="18" t="s">
        <v>142</v>
      </c>
      <c r="B89" s="263" t="s">
        <v>388</v>
      </c>
      <c r="C89" s="491">
        <v>852</v>
      </c>
      <c r="D89" s="491">
        <v>1115</v>
      </c>
      <c r="E89" s="506">
        <v>1121</v>
      </c>
    </row>
    <row r="90" spans="1:5" ht="12" customHeight="1">
      <c r="A90" s="18" t="s">
        <v>143</v>
      </c>
      <c r="B90" s="263" t="s">
        <v>389</v>
      </c>
      <c r="C90" s="491">
        <v>9735</v>
      </c>
      <c r="D90" s="491">
        <v>7590</v>
      </c>
      <c r="E90" s="506">
        <v>6407</v>
      </c>
    </row>
    <row r="91" spans="1:5" ht="12" customHeight="1">
      <c r="A91" s="17" t="s">
        <v>144</v>
      </c>
      <c r="B91" s="264" t="s">
        <v>390</v>
      </c>
      <c r="C91" s="491"/>
      <c r="D91" s="491"/>
      <c r="E91" s="506"/>
    </row>
    <row r="92" spans="1:5" ht="12" customHeight="1">
      <c r="A92" s="18" t="s">
        <v>146</v>
      </c>
      <c r="B92" s="264" t="s">
        <v>391</v>
      </c>
      <c r="C92" s="491"/>
      <c r="D92" s="491">
        <v>103</v>
      </c>
      <c r="E92" s="506"/>
    </row>
    <row r="93" spans="1:5" ht="12" customHeight="1" thickBot="1">
      <c r="A93" s="23" t="s">
        <v>333</v>
      </c>
      <c r="B93" s="265" t="s">
        <v>392</v>
      </c>
      <c r="C93" s="521"/>
      <c r="D93" s="521"/>
      <c r="E93" s="522"/>
    </row>
    <row r="94" spans="1:5" ht="12" customHeight="1" thickBot="1">
      <c r="A94" s="25" t="s">
        <v>4</v>
      </c>
      <c r="B94" s="43" t="s">
        <v>334</v>
      </c>
      <c r="C94" s="498">
        <f>SUM(C95:C101)</f>
        <v>2002</v>
      </c>
      <c r="D94" s="498">
        <f>SUM(D95:D101)</f>
        <v>14346</v>
      </c>
      <c r="E94" s="498">
        <f>SUM(E95:E101)</f>
        <v>2121</v>
      </c>
    </row>
    <row r="95" spans="1:5" ht="12" customHeight="1">
      <c r="A95" s="20" t="s">
        <v>131</v>
      </c>
      <c r="B95" s="10" t="s">
        <v>335</v>
      </c>
      <c r="C95" s="490"/>
      <c r="D95" s="490">
        <v>4545</v>
      </c>
      <c r="E95" s="505">
        <v>607</v>
      </c>
    </row>
    <row r="96" spans="1:5" ht="12" customHeight="1">
      <c r="A96" s="20" t="s">
        <v>132</v>
      </c>
      <c r="B96" s="10" t="s">
        <v>336</v>
      </c>
      <c r="C96" s="485"/>
      <c r="D96" s="485">
        <v>7133</v>
      </c>
      <c r="E96" s="500"/>
    </row>
    <row r="97" spans="1:5" ht="12" customHeight="1">
      <c r="A97" s="20" t="s">
        <v>133</v>
      </c>
      <c r="B97" s="10" t="s">
        <v>337</v>
      </c>
      <c r="C97" s="485"/>
      <c r="D97" s="485"/>
      <c r="E97" s="500"/>
    </row>
    <row r="98" spans="1:5" ht="12" customHeight="1">
      <c r="A98" s="20" t="s">
        <v>134</v>
      </c>
      <c r="B98" s="10" t="s">
        <v>338</v>
      </c>
      <c r="C98" s="485"/>
      <c r="D98" s="485"/>
      <c r="E98" s="500"/>
    </row>
    <row r="99" spans="1:5" ht="12" customHeight="1">
      <c r="A99" s="20" t="s">
        <v>135</v>
      </c>
      <c r="B99" s="10" t="s">
        <v>343</v>
      </c>
      <c r="C99" s="485"/>
      <c r="D99" s="485"/>
      <c r="E99" s="500"/>
    </row>
    <row r="100" spans="1:5" ht="24" customHeight="1">
      <c r="A100" s="20" t="s">
        <v>145</v>
      </c>
      <c r="B100" s="10" t="s">
        <v>344</v>
      </c>
      <c r="C100" s="485"/>
      <c r="D100" s="485"/>
      <c r="E100" s="500"/>
    </row>
    <row r="101" spans="1:5" ht="12" customHeight="1">
      <c r="A101" s="20" t="s">
        <v>152</v>
      </c>
      <c r="B101" s="10" t="s">
        <v>345</v>
      </c>
      <c r="C101" s="485">
        <f>SUM(C102:C105)</f>
        <v>2002</v>
      </c>
      <c r="D101" s="485">
        <f>SUM(D102:D105)</f>
        <v>2668</v>
      </c>
      <c r="E101" s="485">
        <f>SUM(E102:E105)</f>
        <v>1514</v>
      </c>
    </row>
    <row r="102" spans="1:5" ht="12" customHeight="1">
      <c r="A102" s="20" t="s">
        <v>339</v>
      </c>
      <c r="B102" s="10" t="s">
        <v>381</v>
      </c>
      <c r="C102" s="485"/>
      <c r="D102" s="485"/>
      <c r="E102" s="500"/>
    </row>
    <row r="103" spans="1:5" ht="12" customHeight="1">
      <c r="A103" s="20" t="s">
        <v>340</v>
      </c>
      <c r="B103" s="262" t="s">
        <v>382</v>
      </c>
      <c r="C103" s="524">
        <v>1176</v>
      </c>
      <c r="D103" s="524">
        <v>1669</v>
      </c>
      <c r="E103" s="500">
        <v>1440</v>
      </c>
    </row>
    <row r="104" spans="1:5" ht="12" customHeight="1">
      <c r="A104" s="17" t="s">
        <v>341</v>
      </c>
      <c r="B104" s="262" t="s">
        <v>383</v>
      </c>
      <c r="C104" s="523">
        <v>648</v>
      </c>
      <c r="D104" s="523">
        <v>999</v>
      </c>
      <c r="E104" s="506"/>
    </row>
    <row r="105" spans="1:5" ht="12" customHeight="1" thickBot="1">
      <c r="A105" s="21" t="s">
        <v>342</v>
      </c>
      <c r="B105" s="262" t="s">
        <v>384</v>
      </c>
      <c r="C105" s="523">
        <v>178</v>
      </c>
      <c r="D105" s="523"/>
      <c r="E105" s="506">
        <v>74</v>
      </c>
    </row>
    <row r="106" spans="1:5" ht="12" customHeight="1" thickBot="1">
      <c r="A106" s="25" t="s">
        <v>5</v>
      </c>
      <c r="B106" s="43" t="s">
        <v>346</v>
      </c>
      <c r="C106" s="493"/>
      <c r="D106" s="493"/>
      <c r="E106" s="525"/>
    </row>
    <row r="107" spans="1:5" ht="12" customHeight="1" thickBot="1">
      <c r="A107" s="25" t="s">
        <v>6</v>
      </c>
      <c r="B107" s="43" t="s">
        <v>347</v>
      </c>
      <c r="C107" s="498">
        <f>SUM(C108:C109)</f>
        <v>0</v>
      </c>
      <c r="D107" s="498">
        <f>SUM(D108:D109)</f>
        <v>0</v>
      </c>
      <c r="E107" s="499">
        <f>SUM(E108:E109)</f>
        <v>4763</v>
      </c>
    </row>
    <row r="108" spans="1:5" ht="12" customHeight="1">
      <c r="A108" s="20" t="s">
        <v>107</v>
      </c>
      <c r="B108" s="12" t="s">
        <v>56</v>
      </c>
      <c r="C108" s="490"/>
      <c r="D108" s="490"/>
      <c r="E108" s="505"/>
    </row>
    <row r="109" spans="1:5" ht="12" customHeight="1" thickBot="1">
      <c r="A109" s="18" t="s">
        <v>108</v>
      </c>
      <c r="B109" s="10" t="s">
        <v>57</v>
      </c>
      <c r="C109" s="485"/>
      <c r="D109" s="485"/>
      <c r="E109" s="500">
        <v>4763</v>
      </c>
    </row>
    <row r="110" spans="1:5" ht="12" customHeight="1" thickBot="1">
      <c r="A110" s="25" t="s">
        <v>7</v>
      </c>
      <c r="B110" s="194" t="s">
        <v>209</v>
      </c>
      <c r="C110" s="498">
        <f>+C80+C94+C106+C107</f>
        <v>26347</v>
      </c>
      <c r="D110" s="498">
        <f>+D80+D94+D106+D107</f>
        <v>35227</v>
      </c>
      <c r="E110" s="499">
        <f>+E80+E94+E106+E107</f>
        <v>27767</v>
      </c>
    </row>
    <row r="111" spans="1:5" ht="12" customHeight="1" thickBot="1">
      <c r="A111" s="25" t="s">
        <v>8</v>
      </c>
      <c r="B111" s="43" t="s">
        <v>348</v>
      </c>
      <c r="C111" s="498">
        <f>SUM(C112,C121)</f>
        <v>56</v>
      </c>
      <c r="D111" s="498">
        <f>SUM(D112,D121)</f>
        <v>410</v>
      </c>
      <c r="E111" s="499">
        <f>SUM(E112,E121)</f>
        <v>6082</v>
      </c>
    </row>
    <row r="112" spans="1:5" ht="12" customHeight="1">
      <c r="A112" s="20" t="s">
        <v>112</v>
      </c>
      <c r="B112" s="32" t="s">
        <v>355</v>
      </c>
      <c r="C112" s="567">
        <f>SUM(C113:C120)</f>
        <v>-283</v>
      </c>
      <c r="D112" s="567">
        <f>SUM(D113:D120)</f>
        <v>39</v>
      </c>
      <c r="E112" s="568">
        <f>SUM(E113:E120)</f>
        <v>0</v>
      </c>
    </row>
    <row r="113" spans="1:5" ht="12" customHeight="1">
      <c r="A113" s="20" t="s">
        <v>115</v>
      </c>
      <c r="B113" s="196" t="s">
        <v>356</v>
      </c>
      <c r="C113" s="490"/>
      <c r="D113" s="490"/>
      <c r="E113" s="500"/>
    </row>
    <row r="114" spans="1:5" ht="12" customHeight="1">
      <c r="A114" s="20" t="s">
        <v>116</v>
      </c>
      <c r="B114" s="196" t="s">
        <v>357</v>
      </c>
      <c r="C114" s="490"/>
      <c r="D114" s="490"/>
      <c r="E114" s="500"/>
    </row>
    <row r="115" spans="1:5" ht="12" customHeight="1">
      <c r="A115" s="20" t="s">
        <v>117</v>
      </c>
      <c r="B115" s="196" t="s">
        <v>211</v>
      </c>
      <c r="C115" s="490"/>
      <c r="D115" s="490"/>
      <c r="E115" s="500"/>
    </row>
    <row r="116" spans="1:5" ht="12" customHeight="1">
      <c r="A116" s="20" t="s">
        <v>118</v>
      </c>
      <c r="B116" s="196" t="s">
        <v>212</v>
      </c>
      <c r="C116" s="490"/>
      <c r="D116" s="490"/>
      <c r="E116" s="500"/>
    </row>
    <row r="117" spans="1:5" ht="12" customHeight="1">
      <c r="A117" s="20" t="s">
        <v>279</v>
      </c>
      <c r="B117" s="196" t="s">
        <v>358</v>
      </c>
      <c r="C117" s="490"/>
      <c r="D117" s="490"/>
      <c r="E117" s="500"/>
    </row>
    <row r="118" spans="1:5" ht="12" customHeight="1">
      <c r="A118" s="20" t="s">
        <v>349</v>
      </c>
      <c r="B118" s="196" t="s">
        <v>359</v>
      </c>
      <c r="C118" s="490"/>
      <c r="D118" s="490"/>
      <c r="E118" s="500"/>
    </row>
    <row r="119" spans="1:5" ht="12" customHeight="1">
      <c r="A119" s="20" t="s">
        <v>350</v>
      </c>
      <c r="B119" s="196" t="s">
        <v>360</v>
      </c>
      <c r="C119" s="490"/>
      <c r="D119" s="490"/>
      <c r="E119" s="500"/>
    </row>
    <row r="120" spans="1:5" ht="12" customHeight="1">
      <c r="A120" s="20" t="s">
        <v>351</v>
      </c>
      <c r="B120" s="196" t="s">
        <v>178</v>
      </c>
      <c r="C120" s="490">
        <v>-283</v>
      </c>
      <c r="D120" s="490">
        <v>39</v>
      </c>
      <c r="E120" s="500"/>
    </row>
    <row r="121" spans="1:5" ht="12" customHeight="1">
      <c r="A121" s="20" t="s">
        <v>113</v>
      </c>
      <c r="B121" s="32" t="s">
        <v>361</v>
      </c>
      <c r="C121" s="567">
        <f>SUM(C122:C129)</f>
        <v>339</v>
      </c>
      <c r="D121" s="567">
        <f>SUM(D122:D129)</f>
        <v>371</v>
      </c>
      <c r="E121" s="568">
        <f>SUM(E122:E129)</f>
        <v>6082</v>
      </c>
    </row>
    <row r="122" spans="1:5" ht="12" customHeight="1">
      <c r="A122" s="20" t="s">
        <v>121</v>
      </c>
      <c r="B122" s="196" t="s">
        <v>356</v>
      </c>
      <c r="C122" s="490"/>
      <c r="D122" s="490"/>
      <c r="E122" s="500"/>
    </row>
    <row r="123" spans="1:5" ht="12" customHeight="1">
      <c r="A123" s="20" t="s">
        <v>122</v>
      </c>
      <c r="B123" s="196" t="s">
        <v>362</v>
      </c>
      <c r="C123" s="490"/>
      <c r="D123" s="490"/>
      <c r="E123" s="500"/>
    </row>
    <row r="124" spans="1:5" ht="12" customHeight="1">
      <c r="A124" s="20" t="s">
        <v>123</v>
      </c>
      <c r="B124" s="196" t="s">
        <v>211</v>
      </c>
      <c r="C124" s="490"/>
      <c r="D124" s="490"/>
      <c r="E124" s="500">
        <v>5677</v>
      </c>
    </row>
    <row r="125" spans="1:5" ht="12" customHeight="1">
      <c r="A125" s="20" t="s">
        <v>124</v>
      </c>
      <c r="B125" s="196" t="s">
        <v>212</v>
      </c>
      <c r="C125" s="485">
        <v>339</v>
      </c>
      <c r="D125" s="485">
        <v>371</v>
      </c>
      <c r="E125" s="502">
        <v>405</v>
      </c>
    </row>
    <row r="126" spans="1:5" ht="12" customHeight="1">
      <c r="A126" s="20" t="s">
        <v>280</v>
      </c>
      <c r="B126" s="196" t="s">
        <v>358</v>
      </c>
      <c r="C126" s="490"/>
      <c r="D126" s="490"/>
      <c r="E126" s="500"/>
    </row>
    <row r="127" spans="1:5" ht="12" customHeight="1">
      <c r="A127" s="20" t="s">
        <v>352</v>
      </c>
      <c r="B127" s="196" t="s">
        <v>363</v>
      </c>
      <c r="C127" s="485"/>
      <c r="D127" s="485"/>
      <c r="E127" s="506"/>
    </row>
    <row r="128" spans="1:5" ht="12" customHeight="1">
      <c r="A128" s="20" t="s">
        <v>353</v>
      </c>
      <c r="B128" s="196" t="s">
        <v>360</v>
      </c>
      <c r="C128" s="485"/>
      <c r="D128" s="485"/>
      <c r="E128" s="506"/>
    </row>
    <row r="129" spans="1:5" ht="12" customHeight="1" thickBot="1">
      <c r="A129" s="20" t="s">
        <v>354</v>
      </c>
      <c r="B129" s="196" t="s">
        <v>364</v>
      </c>
      <c r="C129" s="487"/>
      <c r="D129" s="487"/>
      <c r="E129" s="526"/>
    </row>
    <row r="130" spans="1:11" ht="15" customHeight="1" thickBot="1">
      <c r="A130" s="25" t="s">
        <v>9</v>
      </c>
      <c r="B130" s="49" t="s">
        <v>210</v>
      </c>
      <c r="C130" s="498">
        <f>SUM(C110,C111)</f>
        <v>26403</v>
      </c>
      <c r="D130" s="498">
        <f>SUM(D110,D111)</f>
        <v>35637</v>
      </c>
      <c r="E130" s="499">
        <f>SUM(E110,E111)</f>
        <v>33849</v>
      </c>
      <c r="H130" s="62"/>
      <c r="I130" s="203"/>
      <c r="J130" s="203"/>
      <c r="K130" s="203"/>
    </row>
    <row r="131" spans="1:5" s="2" customFormat="1" ht="12.75" customHeight="1">
      <c r="A131" s="629"/>
      <c r="B131" s="629"/>
      <c r="C131" s="629"/>
      <c r="D131" s="629"/>
      <c r="E131" s="629"/>
    </row>
  </sheetData>
  <sheetProtection sheet="1" objects="1" scenarios="1"/>
  <mergeCells count="5">
    <mergeCell ref="A131:E131"/>
    <mergeCell ref="A2:B2"/>
    <mergeCell ref="A74:E74"/>
    <mergeCell ref="A76:E76"/>
    <mergeCell ref="A77:B7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Pula Község Önkormányzat
2012. ÉVI KÖLTSÉGVETÉSÉNEK MÉRLEGE&amp;R&amp;"Times New Roman CE,Félkövér dőlt"&amp;11 1. számú tájékoztató tábla</oddHeader>
  </headerFooter>
  <rowBreaks count="1" manualBreakCount="1">
    <brk id="75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33" sqref="H33"/>
    </sheetView>
  </sheetViews>
  <sheetFormatPr defaultColWidth="9.00390625" defaultRowHeight="12.75"/>
  <cols>
    <col min="1" max="1" width="6.875" style="66" customWidth="1"/>
    <col min="2" max="2" width="49.625" style="65" customWidth="1"/>
    <col min="3" max="8" width="12.875" style="65" customWidth="1"/>
    <col min="9" max="9" width="13.875" style="65" customWidth="1"/>
    <col min="10" max="16384" width="9.375" style="65" customWidth="1"/>
  </cols>
  <sheetData>
    <row r="1" ht="33.75" customHeight="1" thickBot="1">
      <c r="I1" s="107" t="s">
        <v>64</v>
      </c>
    </row>
    <row r="2" spans="1:9" s="108" customFormat="1" ht="26.25" customHeight="1">
      <c r="A2" s="697" t="s">
        <v>75</v>
      </c>
      <c r="B2" s="692" t="s">
        <v>96</v>
      </c>
      <c r="C2" s="697" t="s">
        <v>97</v>
      </c>
      <c r="D2" s="697" t="s">
        <v>485</v>
      </c>
      <c r="E2" s="694" t="s">
        <v>74</v>
      </c>
      <c r="F2" s="695"/>
      <c r="G2" s="695"/>
      <c r="H2" s="696"/>
      <c r="I2" s="692" t="s">
        <v>37</v>
      </c>
    </row>
    <row r="3" spans="1:9" s="109" customFormat="1" ht="32.25" customHeight="1" thickBot="1">
      <c r="A3" s="698"/>
      <c r="B3" s="693"/>
      <c r="C3" s="693"/>
      <c r="D3" s="698"/>
      <c r="E3" s="527" t="s">
        <v>223</v>
      </c>
      <c r="F3" s="528" t="s">
        <v>243</v>
      </c>
      <c r="G3" s="528" t="s">
        <v>415</v>
      </c>
      <c r="H3" s="529" t="s">
        <v>418</v>
      </c>
      <c r="I3" s="693"/>
    </row>
    <row r="4" spans="1:9" s="110" customFormat="1" ht="12.75" customHeight="1" thickBot="1">
      <c r="A4" s="530">
        <v>1</v>
      </c>
      <c r="B4" s="531">
        <v>2</v>
      </c>
      <c r="C4" s="532">
        <v>3</v>
      </c>
      <c r="D4" s="531">
        <v>4</v>
      </c>
      <c r="E4" s="530">
        <v>5</v>
      </c>
      <c r="F4" s="532">
        <v>6</v>
      </c>
      <c r="G4" s="532">
        <v>7</v>
      </c>
      <c r="H4" s="533">
        <v>8</v>
      </c>
      <c r="I4" s="534" t="s">
        <v>98</v>
      </c>
    </row>
    <row r="5" spans="1:9" ht="24.75" customHeight="1" thickBot="1">
      <c r="A5" s="535" t="s">
        <v>3</v>
      </c>
      <c r="B5" s="536" t="s">
        <v>486</v>
      </c>
      <c r="C5" s="543"/>
      <c r="D5" s="124"/>
      <c r="E5" s="125"/>
      <c r="F5" s="126"/>
      <c r="G5" s="126"/>
      <c r="H5" s="127"/>
      <c r="I5" s="111">
        <f aca="true" t="shared" si="0" ref="I5:I16">SUM(D5:H5)</f>
        <v>0</v>
      </c>
    </row>
    <row r="6" spans="1:9" ht="19.5" customHeight="1">
      <c r="A6" s="537" t="s">
        <v>4</v>
      </c>
      <c r="B6" s="115" t="s">
        <v>76</v>
      </c>
      <c r="C6" s="116"/>
      <c r="D6" s="117"/>
      <c r="E6" s="118"/>
      <c r="F6" s="41"/>
      <c r="G6" s="41"/>
      <c r="H6" s="35"/>
      <c r="I6" s="538">
        <f t="shared" si="0"/>
        <v>0</v>
      </c>
    </row>
    <row r="7" spans="1:9" ht="19.5" customHeight="1" thickBot="1">
      <c r="A7" s="537" t="s">
        <v>5</v>
      </c>
      <c r="B7" s="115" t="s">
        <v>76</v>
      </c>
      <c r="C7" s="116"/>
      <c r="D7" s="117"/>
      <c r="E7" s="118"/>
      <c r="F7" s="41"/>
      <c r="G7" s="41"/>
      <c r="H7" s="35"/>
      <c r="I7" s="538">
        <f t="shared" si="0"/>
        <v>0</v>
      </c>
    </row>
    <row r="8" spans="1:9" ht="25.5" customHeight="1" thickBot="1">
      <c r="A8" s="535" t="s">
        <v>6</v>
      </c>
      <c r="B8" s="536" t="s">
        <v>487</v>
      </c>
      <c r="C8" s="544"/>
      <c r="D8" s="124">
        <f aca="true" t="shared" si="1" ref="D8:I8">SUM(D9:D10)</f>
        <v>9733</v>
      </c>
      <c r="E8" s="124">
        <f t="shared" si="1"/>
        <v>479</v>
      </c>
      <c r="F8" s="124">
        <f t="shared" si="1"/>
        <v>601</v>
      </c>
      <c r="G8" s="124">
        <f t="shared" si="1"/>
        <v>0</v>
      </c>
      <c r="H8" s="124">
        <f t="shared" si="1"/>
        <v>0</v>
      </c>
      <c r="I8" s="124">
        <f t="shared" si="1"/>
        <v>10813</v>
      </c>
    </row>
    <row r="9" spans="1:9" ht="19.5" customHeight="1">
      <c r="A9" s="537" t="s">
        <v>7</v>
      </c>
      <c r="B9" s="115" t="s">
        <v>586</v>
      </c>
      <c r="C9" s="116">
        <v>2009</v>
      </c>
      <c r="D9" s="117">
        <v>9733</v>
      </c>
      <c r="E9" s="118">
        <v>479</v>
      </c>
      <c r="F9" s="41">
        <v>601</v>
      </c>
      <c r="G9" s="41"/>
      <c r="H9" s="35"/>
      <c r="I9" s="611">
        <f t="shared" si="0"/>
        <v>10813</v>
      </c>
    </row>
    <row r="10" spans="1:9" ht="19.5" customHeight="1" thickBot="1">
      <c r="A10" s="537" t="s">
        <v>8</v>
      </c>
      <c r="B10" s="115" t="s">
        <v>76</v>
      </c>
      <c r="C10" s="116"/>
      <c r="D10" s="117"/>
      <c r="E10" s="118"/>
      <c r="F10" s="41"/>
      <c r="G10" s="41"/>
      <c r="H10" s="35"/>
      <c r="I10" s="538">
        <f t="shared" si="0"/>
        <v>0</v>
      </c>
    </row>
    <row r="11" spans="1:9" ht="19.5" customHeight="1" thickBot="1">
      <c r="A11" s="535" t="s">
        <v>9</v>
      </c>
      <c r="B11" s="536" t="s">
        <v>488</v>
      </c>
      <c r="C11" s="544"/>
      <c r="D11" s="124">
        <f aca="true" t="shared" si="2" ref="D11:I11">SUM(D12)</f>
        <v>9028</v>
      </c>
      <c r="E11" s="124">
        <f t="shared" si="2"/>
        <v>1440</v>
      </c>
      <c r="F11" s="124">
        <f t="shared" si="2"/>
        <v>0</v>
      </c>
      <c r="G11" s="124">
        <f t="shared" si="2"/>
        <v>0</v>
      </c>
      <c r="H11" s="124">
        <f t="shared" si="2"/>
        <v>0</v>
      </c>
      <c r="I11" s="124">
        <f t="shared" si="2"/>
        <v>10468</v>
      </c>
    </row>
    <row r="12" spans="1:9" ht="19.5" customHeight="1" thickBot="1">
      <c r="A12" s="537" t="s">
        <v>10</v>
      </c>
      <c r="B12" s="115" t="s">
        <v>588</v>
      </c>
      <c r="C12" s="116">
        <v>2004</v>
      </c>
      <c r="D12" s="117">
        <v>9028</v>
      </c>
      <c r="E12" s="118">
        <v>1440</v>
      </c>
      <c r="F12" s="41"/>
      <c r="G12" s="41"/>
      <c r="H12" s="35"/>
      <c r="I12" s="611">
        <f t="shared" si="0"/>
        <v>10468</v>
      </c>
    </row>
    <row r="13" spans="1:10" ht="19.5" customHeight="1" thickBot="1">
      <c r="A13" s="535" t="s">
        <v>11</v>
      </c>
      <c r="B13" s="536" t="s">
        <v>489</v>
      </c>
      <c r="C13" s="544"/>
      <c r="D13" s="124"/>
      <c r="E13" s="125"/>
      <c r="F13" s="126"/>
      <c r="G13" s="126"/>
      <c r="H13" s="127"/>
      <c r="I13" s="111">
        <f t="shared" si="0"/>
        <v>0</v>
      </c>
      <c r="J13" s="119"/>
    </row>
    <row r="14" spans="1:9" ht="19.5" customHeight="1" thickBot="1">
      <c r="A14" s="539" t="s">
        <v>12</v>
      </c>
      <c r="B14" s="120" t="s">
        <v>76</v>
      </c>
      <c r="C14" s="121"/>
      <c r="D14" s="122"/>
      <c r="E14" s="123"/>
      <c r="F14" s="42"/>
      <c r="G14" s="42"/>
      <c r="H14" s="38"/>
      <c r="I14" s="540">
        <f t="shared" si="0"/>
        <v>0</v>
      </c>
    </row>
    <row r="15" spans="1:9" ht="19.5" customHeight="1" thickBot="1">
      <c r="A15" s="535" t="s">
        <v>13</v>
      </c>
      <c r="B15" s="541" t="s">
        <v>490</v>
      </c>
      <c r="C15" s="544"/>
      <c r="D15" s="124">
        <f aca="true" t="shared" si="3" ref="D15:I15">SUM(D16)</f>
        <v>3452</v>
      </c>
      <c r="E15" s="124">
        <f t="shared" si="3"/>
        <v>607</v>
      </c>
      <c r="F15" s="124">
        <f t="shared" si="3"/>
        <v>0</v>
      </c>
      <c r="G15" s="124">
        <f t="shared" si="3"/>
        <v>0</v>
      </c>
      <c r="H15" s="124">
        <f t="shared" si="3"/>
        <v>0</v>
      </c>
      <c r="I15" s="124">
        <f t="shared" si="3"/>
        <v>4059</v>
      </c>
    </row>
    <row r="16" spans="1:9" ht="24.75" customHeight="1" thickBot="1">
      <c r="A16" s="542" t="s">
        <v>14</v>
      </c>
      <c r="B16" s="115" t="s">
        <v>587</v>
      </c>
      <c r="C16" s="128">
        <v>2004</v>
      </c>
      <c r="D16" s="129">
        <v>3452</v>
      </c>
      <c r="E16" s="130">
        <v>607</v>
      </c>
      <c r="F16" s="131"/>
      <c r="G16" s="131"/>
      <c r="H16" s="37"/>
      <c r="I16" s="612">
        <f t="shared" si="0"/>
        <v>4059</v>
      </c>
    </row>
    <row r="17" spans="1:9" ht="19.5" customHeight="1" thickBot="1">
      <c r="A17" s="690" t="s">
        <v>188</v>
      </c>
      <c r="B17" s="691"/>
      <c r="C17" s="187"/>
      <c r="D17" s="111">
        <f>D5+D8+D11+D13+D15</f>
        <v>22213</v>
      </c>
      <c r="E17" s="112">
        <f>E5+E8+E11+E13+E15</f>
        <v>2526</v>
      </c>
      <c r="F17" s="113">
        <f>F5+F8+F11+F13+F15</f>
        <v>601</v>
      </c>
      <c r="G17" s="113">
        <f>G5+G8+G11+G13+G15</f>
        <v>0</v>
      </c>
      <c r="H17" s="114">
        <f>H5+H8+H11+H13+H15</f>
        <v>0</v>
      </c>
      <c r="I17" s="111">
        <f>SUM(D17:H17)</f>
        <v>25340</v>
      </c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C4" sqref="C4"/>
    </sheetView>
  </sheetViews>
  <sheetFormatPr defaultColWidth="9.00390625" defaultRowHeight="12.75"/>
  <cols>
    <col min="1" max="1" width="5.875" style="145" customWidth="1"/>
    <col min="2" max="2" width="54.875" style="5" customWidth="1"/>
    <col min="3" max="4" width="17.625" style="5" customWidth="1"/>
    <col min="5" max="16384" width="9.375" style="5" customWidth="1"/>
  </cols>
  <sheetData>
    <row r="1" spans="1:4" s="133" customFormat="1" ht="15.75" thickBot="1">
      <c r="A1" s="132"/>
      <c r="D1" s="67" t="s">
        <v>64</v>
      </c>
    </row>
    <row r="2" spans="1:4" s="135" customFormat="1" ht="48" customHeight="1" thickBot="1">
      <c r="A2" s="134" t="s">
        <v>1</v>
      </c>
      <c r="B2" s="365" t="s">
        <v>2</v>
      </c>
      <c r="C2" s="365" t="s">
        <v>77</v>
      </c>
      <c r="D2" s="366" t="s">
        <v>78</v>
      </c>
    </row>
    <row r="3" spans="1:4" s="135" customFormat="1" ht="13.5" customHeight="1" thickBot="1">
      <c r="A3" s="53">
        <v>1</v>
      </c>
      <c r="B3" s="368">
        <v>2</v>
      </c>
      <c r="C3" s="368">
        <v>3</v>
      </c>
      <c r="D3" s="369">
        <v>4</v>
      </c>
    </row>
    <row r="4" spans="1:4" ht="18" customHeight="1">
      <c r="A4" s="237" t="s">
        <v>3</v>
      </c>
      <c r="B4" s="370" t="s">
        <v>232</v>
      </c>
      <c r="C4" s="235"/>
      <c r="D4" s="136"/>
    </row>
    <row r="5" spans="1:4" ht="18" customHeight="1">
      <c r="A5" s="137" t="s">
        <v>4</v>
      </c>
      <c r="B5" s="371" t="s">
        <v>233</v>
      </c>
      <c r="C5" s="236"/>
      <c r="D5" s="139"/>
    </row>
    <row r="6" spans="1:4" ht="18" customHeight="1">
      <c r="A6" s="137" t="s">
        <v>5</v>
      </c>
      <c r="B6" s="371" t="s">
        <v>153</v>
      </c>
      <c r="C6" s="236"/>
      <c r="D6" s="139"/>
    </row>
    <row r="7" spans="1:4" ht="18" customHeight="1">
      <c r="A7" s="137" t="s">
        <v>6</v>
      </c>
      <c r="B7" s="371" t="s">
        <v>154</v>
      </c>
      <c r="C7" s="236"/>
      <c r="D7" s="139"/>
    </row>
    <row r="8" spans="1:4" ht="18" customHeight="1">
      <c r="A8" s="137" t="s">
        <v>7</v>
      </c>
      <c r="B8" s="371" t="s">
        <v>224</v>
      </c>
      <c r="C8" s="236"/>
      <c r="D8" s="139"/>
    </row>
    <row r="9" spans="1:4" ht="18" customHeight="1">
      <c r="A9" s="137" t="s">
        <v>8</v>
      </c>
      <c r="B9" s="371" t="s">
        <v>225</v>
      </c>
      <c r="C9" s="236"/>
      <c r="D9" s="139"/>
    </row>
    <row r="10" spans="1:4" ht="18" customHeight="1">
      <c r="A10" s="137" t="s">
        <v>9</v>
      </c>
      <c r="B10" s="372" t="s">
        <v>226</v>
      </c>
      <c r="C10" s="236"/>
      <c r="D10" s="139"/>
    </row>
    <row r="11" spans="1:4" ht="18" customHeight="1">
      <c r="A11" s="137" t="s">
        <v>10</v>
      </c>
      <c r="B11" s="372" t="s">
        <v>227</v>
      </c>
      <c r="C11" s="236"/>
      <c r="D11" s="139"/>
    </row>
    <row r="12" spans="1:4" ht="18" customHeight="1">
      <c r="A12" s="137" t="s">
        <v>11</v>
      </c>
      <c r="B12" s="372" t="s">
        <v>228</v>
      </c>
      <c r="C12" s="236"/>
      <c r="D12" s="139"/>
    </row>
    <row r="13" spans="1:4" ht="18" customHeight="1">
      <c r="A13" s="137" t="s">
        <v>12</v>
      </c>
      <c r="B13" s="372" t="s">
        <v>229</v>
      </c>
      <c r="C13" s="236"/>
      <c r="D13" s="139"/>
    </row>
    <row r="14" spans="1:4" ht="18" customHeight="1">
      <c r="A14" s="137" t="s">
        <v>13</v>
      </c>
      <c r="B14" s="372" t="s">
        <v>230</v>
      </c>
      <c r="C14" s="236"/>
      <c r="D14" s="139"/>
    </row>
    <row r="15" spans="1:4" ht="22.5" customHeight="1">
      <c r="A15" s="137" t="s">
        <v>14</v>
      </c>
      <c r="B15" s="372" t="s">
        <v>231</v>
      </c>
      <c r="C15" s="236"/>
      <c r="D15" s="139"/>
    </row>
    <row r="16" spans="1:4" ht="18" customHeight="1">
      <c r="A16" s="137" t="s">
        <v>15</v>
      </c>
      <c r="B16" s="371" t="s">
        <v>155</v>
      </c>
      <c r="C16" s="236"/>
      <c r="D16" s="139"/>
    </row>
    <row r="17" spans="1:4" ht="18" customHeight="1">
      <c r="A17" s="137" t="s">
        <v>16</v>
      </c>
      <c r="B17" s="371" t="s">
        <v>156</v>
      </c>
      <c r="C17" s="236"/>
      <c r="D17" s="139"/>
    </row>
    <row r="18" spans="1:4" ht="18" customHeight="1">
      <c r="A18" s="137" t="s">
        <v>17</v>
      </c>
      <c r="B18" s="371" t="s">
        <v>157</v>
      </c>
      <c r="C18" s="236"/>
      <c r="D18" s="139"/>
    </row>
    <row r="19" spans="1:4" ht="18" customHeight="1">
      <c r="A19" s="137" t="s">
        <v>18</v>
      </c>
      <c r="B19" s="371" t="s">
        <v>158</v>
      </c>
      <c r="C19" s="236"/>
      <c r="D19" s="139"/>
    </row>
    <row r="20" spans="1:4" ht="18" customHeight="1">
      <c r="A20" s="137" t="s">
        <v>19</v>
      </c>
      <c r="B20" s="371" t="s">
        <v>159</v>
      </c>
      <c r="C20" s="236"/>
      <c r="D20" s="139"/>
    </row>
    <row r="21" spans="1:4" ht="18" customHeight="1">
      <c r="A21" s="137" t="s">
        <v>20</v>
      </c>
      <c r="B21" s="192"/>
      <c r="C21" s="138"/>
      <c r="D21" s="139"/>
    </row>
    <row r="22" spans="1:4" ht="18" customHeight="1">
      <c r="A22" s="137" t="s">
        <v>21</v>
      </c>
      <c r="B22" s="140"/>
      <c r="C22" s="138"/>
      <c r="D22" s="139"/>
    </row>
    <row r="23" spans="1:4" ht="18" customHeight="1">
      <c r="A23" s="137" t="s">
        <v>22</v>
      </c>
      <c r="B23" s="140"/>
      <c r="C23" s="138"/>
      <c r="D23" s="139"/>
    </row>
    <row r="24" spans="1:4" ht="18" customHeight="1">
      <c r="A24" s="137" t="s">
        <v>23</v>
      </c>
      <c r="B24" s="140"/>
      <c r="C24" s="138"/>
      <c r="D24" s="139"/>
    </row>
    <row r="25" spans="1:4" ht="18" customHeight="1">
      <c r="A25" s="137" t="s">
        <v>24</v>
      </c>
      <c r="B25" s="140"/>
      <c r="C25" s="138"/>
      <c r="D25" s="139"/>
    </row>
    <row r="26" spans="1:4" ht="18" customHeight="1">
      <c r="A26" s="137" t="s">
        <v>25</v>
      </c>
      <c r="B26" s="140"/>
      <c r="C26" s="138"/>
      <c r="D26" s="139"/>
    </row>
    <row r="27" spans="1:4" ht="18" customHeight="1">
      <c r="A27" s="137" t="s">
        <v>26</v>
      </c>
      <c r="B27" s="140"/>
      <c r="C27" s="138"/>
      <c r="D27" s="139"/>
    </row>
    <row r="28" spans="1:4" ht="18" customHeight="1">
      <c r="A28" s="137" t="s">
        <v>27</v>
      </c>
      <c r="B28" s="140"/>
      <c r="C28" s="138"/>
      <c r="D28" s="139"/>
    </row>
    <row r="29" spans="1:4" ht="18" customHeight="1" thickBot="1">
      <c r="A29" s="238" t="s">
        <v>28</v>
      </c>
      <c r="B29" s="141"/>
      <c r="C29" s="142"/>
      <c r="D29" s="143"/>
    </row>
    <row r="30" spans="1:4" ht="18" customHeight="1" thickBot="1">
      <c r="A30" s="54" t="s">
        <v>29</v>
      </c>
      <c r="B30" s="376" t="s">
        <v>42</v>
      </c>
      <c r="C30" s="377">
        <f>SUM(C4:C29)</f>
        <v>0</v>
      </c>
      <c r="D30" s="378">
        <f>SUM(D4:D29)</f>
        <v>0</v>
      </c>
    </row>
    <row r="31" spans="1:4" ht="8.25" customHeight="1">
      <c r="A31" s="144"/>
      <c r="B31" s="699"/>
      <c r="C31" s="699"/>
      <c r="D31" s="699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Q27" sqref="Q27"/>
    </sheetView>
  </sheetViews>
  <sheetFormatPr defaultColWidth="9.00390625" defaultRowHeight="12.75"/>
  <cols>
    <col min="1" max="1" width="4.875" style="163" customWidth="1"/>
    <col min="2" max="2" width="28.875" style="181" customWidth="1"/>
    <col min="3" max="4" width="9.00390625" style="181" customWidth="1"/>
    <col min="5" max="5" width="9.50390625" style="181" customWidth="1"/>
    <col min="6" max="6" width="8.875" style="181" customWidth="1"/>
    <col min="7" max="7" width="8.625" style="181" customWidth="1"/>
    <col min="8" max="8" width="8.875" style="181" customWidth="1"/>
    <col min="9" max="9" width="8.125" style="181" customWidth="1"/>
    <col min="10" max="14" width="9.50390625" style="181" customWidth="1"/>
    <col min="15" max="15" width="12.625" style="163" customWidth="1"/>
    <col min="16" max="16384" width="9.375" style="181" customWidth="1"/>
  </cols>
  <sheetData>
    <row r="1" spans="1:15" ht="31.5" customHeight="1">
      <c r="A1" s="703" t="s">
        <v>474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</row>
    <row r="2" ht="16.5" thickBot="1">
      <c r="O2" s="6" t="s">
        <v>45</v>
      </c>
    </row>
    <row r="3" spans="1:15" s="163" customFormat="1" ht="25.5" customHeight="1" thickBot="1">
      <c r="A3" s="160" t="s">
        <v>1</v>
      </c>
      <c r="B3" s="161" t="s">
        <v>65</v>
      </c>
      <c r="C3" s="161" t="s">
        <v>79</v>
      </c>
      <c r="D3" s="161" t="s">
        <v>80</v>
      </c>
      <c r="E3" s="161" t="s">
        <v>81</v>
      </c>
      <c r="F3" s="161" t="s">
        <v>82</v>
      </c>
      <c r="G3" s="161" t="s">
        <v>83</v>
      </c>
      <c r="H3" s="161" t="s">
        <v>84</v>
      </c>
      <c r="I3" s="161" t="s">
        <v>85</v>
      </c>
      <c r="J3" s="161" t="s">
        <v>86</v>
      </c>
      <c r="K3" s="161" t="s">
        <v>87</v>
      </c>
      <c r="L3" s="161" t="s">
        <v>88</v>
      </c>
      <c r="M3" s="161" t="s">
        <v>89</v>
      </c>
      <c r="N3" s="161" t="s">
        <v>90</v>
      </c>
      <c r="O3" s="162" t="s">
        <v>42</v>
      </c>
    </row>
    <row r="4" spans="1:15" s="165" customFormat="1" ht="15" customHeight="1" thickBot="1">
      <c r="A4" s="164" t="s">
        <v>3</v>
      </c>
      <c r="B4" s="700" t="s">
        <v>48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2"/>
    </row>
    <row r="5" spans="1:15" s="165" customFormat="1" ht="24.75" customHeight="1">
      <c r="A5" s="166" t="s">
        <v>4</v>
      </c>
      <c r="B5" s="621" t="s">
        <v>619</v>
      </c>
      <c r="C5" s="167"/>
      <c r="D5" s="167"/>
      <c r="E5" s="167">
        <v>4601</v>
      </c>
      <c r="F5" s="167"/>
      <c r="G5" s="167"/>
      <c r="H5" s="167"/>
      <c r="I5" s="167"/>
      <c r="J5" s="167"/>
      <c r="K5" s="167">
        <v>4602</v>
      </c>
      <c r="L5" s="167"/>
      <c r="M5" s="167"/>
      <c r="N5" s="167"/>
      <c r="O5" s="168">
        <f aca="true" t="shared" si="0" ref="O5:O27">SUM(C5:N5)</f>
        <v>9203</v>
      </c>
    </row>
    <row r="6" spans="1:15" s="172" customFormat="1" ht="13.5" customHeight="1">
      <c r="A6" s="169" t="s">
        <v>5</v>
      </c>
      <c r="B6" s="545" t="s">
        <v>49</v>
      </c>
      <c r="C6" s="170">
        <v>24</v>
      </c>
      <c r="D6" s="170">
        <v>25</v>
      </c>
      <c r="E6" s="170">
        <v>25</v>
      </c>
      <c r="F6" s="170">
        <v>25</v>
      </c>
      <c r="G6" s="170">
        <v>24</v>
      </c>
      <c r="H6" s="170">
        <v>25</v>
      </c>
      <c r="I6" s="170">
        <v>24</v>
      </c>
      <c r="J6" s="170">
        <v>25</v>
      </c>
      <c r="K6" s="170">
        <v>24</v>
      </c>
      <c r="L6" s="170">
        <v>25</v>
      </c>
      <c r="M6" s="170">
        <v>24</v>
      </c>
      <c r="N6" s="170">
        <v>25</v>
      </c>
      <c r="O6" s="171">
        <f t="shared" si="0"/>
        <v>295</v>
      </c>
    </row>
    <row r="7" spans="1:15" s="172" customFormat="1" ht="27" customHeight="1">
      <c r="A7" s="169" t="s">
        <v>6</v>
      </c>
      <c r="B7" s="546" t="s">
        <v>475</v>
      </c>
      <c r="C7" s="173">
        <v>736</v>
      </c>
      <c r="D7" s="173">
        <v>736</v>
      </c>
      <c r="E7" s="173">
        <v>736</v>
      </c>
      <c r="F7" s="173">
        <v>736</v>
      </c>
      <c r="G7" s="173">
        <v>736</v>
      </c>
      <c r="H7" s="173">
        <v>737</v>
      </c>
      <c r="I7" s="173">
        <v>736</v>
      </c>
      <c r="J7" s="173">
        <v>736</v>
      </c>
      <c r="K7" s="173">
        <v>736</v>
      </c>
      <c r="L7" s="173">
        <v>737</v>
      </c>
      <c r="M7" s="173">
        <v>736</v>
      </c>
      <c r="N7" s="173">
        <v>736</v>
      </c>
      <c r="O7" s="174">
        <f t="shared" si="0"/>
        <v>8834</v>
      </c>
    </row>
    <row r="8" spans="1:15" s="172" customFormat="1" ht="13.5" customHeight="1">
      <c r="A8" s="169" t="s">
        <v>7</v>
      </c>
      <c r="B8" s="545" t="s">
        <v>139</v>
      </c>
      <c r="C8" s="170">
        <v>128</v>
      </c>
      <c r="D8" s="170">
        <v>128</v>
      </c>
      <c r="E8" s="170">
        <v>127</v>
      </c>
      <c r="F8" s="170">
        <v>128</v>
      </c>
      <c r="G8" s="170">
        <v>127</v>
      </c>
      <c r="H8" s="170">
        <v>128</v>
      </c>
      <c r="I8" s="170">
        <v>127</v>
      </c>
      <c r="J8" s="170">
        <v>128</v>
      </c>
      <c r="K8" s="170">
        <v>128</v>
      </c>
      <c r="L8" s="170">
        <v>128</v>
      </c>
      <c r="M8" s="170">
        <v>127</v>
      </c>
      <c r="N8" s="170">
        <v>127</v>
      </c>
      <c r="O8" s="171">
        <f t="shared" si="0"/>
        <v>1531</v>
      </c>
    </row>
    <row r="9" spans="1:15" s="172" customFormat="1" ht="13.5" customHeight="1">
      <c r="A9" s="169" t="s">
        <v>8</v>
      </c>
      <c r="B9" s="545" t="s">
        <v>476</v>
      </c>
      <c r="C9" s="170"/>
      <c r="D9" s="170"/>
      <c r="E9" s="170"/>
      <c r="F9" s="170">
        <v>7972</v>
      </c>
      <c r="G9" s="170"/>
      <c r="H9" s="170"/>
      <c r="I9" s="170"/>
      <c r="J9" s="170"/>
      <c r="K9" s="170"/>
      <c r="L9" s="170"/>
      <c r="M9" s="170"/>
      <c r="N9" s="170"/>
      <c r="O9" s="171">
        <f t="shared" si="0"/>
        <v>7972</v>
      </c>
    </row>
    <row r="10" spans="1:15" s="172" customFormat="1" ht="13.5" customHeight="1">
      <c r="A10" s="169" t="s">
        <v>9</v>
      </c>
      <c r="B10" s="545" t="s">
        <v>59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1">
        <f t="shared" si="0"/>
        <v>0</v>
      </c>
    </row>
    <row r="11" spans="1:15" s="172" customFormat="1" ht="13.5" customHeight="1">
      <c r="A11" s="169" t="s">
        <v>10</v>
      </c>
      <c r="B11" s="545" t="s">
        <v>477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1">
        <f t="shared" si="0"/>
        <v>0</v>
      </c>
    </row>
    <row r="12" spans="1:15" s="172" customFormat="1" ht="27" customHeight="1">
      <c r="A12" s="169" t="s">
        <v>11</v>
      </c>
      <c r="B12" s="547" t="s">
        <v>478</v>
      </c>
      <c r="C12" s="170">
        <v>892</v>
      </c>
      <c r="D12" s="170">
        <v>890</v>
      </c>
      <c r="E12" s="170"/>
      <c r="F12" s="170"/>
      <c r="G12" s="170"/>
      <c r="H12" s="170"/>
      <c r="I12" s="170"/>
      <c r="J12" s="170"/>
      <c r="K12" s="170"/>
      <c r="L12" s="170">
        <v>2000</v>
      </c>
      <c r="M12" s="170">
        <v>895</v>
      </c>
      <c r="N12" s="170">
        <v>86</v>
      </c>
      <c r="O12" s="171">
        <f t="shared" si="0"/>
        <v>4763</v>
      </c>
    </row>
    <row r="13" spans="1:15" s="172" customFormat="1" ht="13.5" customHeight="1" thickBot="1">
      <c r="A13" s="169" t="s">
        <v>12</v>
      </c>
      <c r="B13" s="545" t="s">
        <v>479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>
        <v>1251</v>
      </c>
      <c r="M13" s="170"/>
      <c r="N13" s="170"/>
      <c r="O13" s="171">
        <f t="shared" si="0"/>
        <v>1251</v>
      </c>
    </row>
    <row r="14" spans="1:15" s="165" customFormat="1" ht="15.75" customHeight="1" thickBot="1">
      <c r="A14" s="164" t="s">
        <v>13</v>
      </c>
      <c r="B14" s="55" t="s">
        <v>136</v>
      </c>
      <c r="C14" s="175">
        <f aca="true" t="shared" si="1" ref="C14:N14">SUM(C5:C13)</f>
        <v>1780</v>
      </c>
      <c r="D14" s="175">
        <f t="shared" si="1"/>
        <v>1779</v>
      </c>
      <c r="E14" s="175">
        <f t="shared" si="1"/>
        <v>5489</v>
      </c>
      <c r="F14" s="175">
        <f t="shared" si="1"/>
        <v>8861</v>
      </c>
      <c r="G14" s="175">
        <f t="shared" si="1"/>
        <v>887</v>
      </c>
      <c r="H14" s="175">
        <f t="shared" si="1"/>
        <v>890</v>
      </c>
      <c r="I14" s="175">
        <f t="shared" si="1"/>
        <v>887</v>
      </c>
      <c r="J14" s="175">
        <f t="shared" si="1"/>
        <v>889</v>
      </c>
      <c r="K14" s="175">
        <f t="shared" si="1"/>
        <v>5490</v>
      </c>
      <c r="L14" s="175">
        <f t="shared" si="1"/>
        <v>4141</v>
      </c>
      <c r="M14" s="175">
        <f t="shared" si="1"/>
        <v>1782</v>
      </c>
      <c r="N14" s="175">
        <f t="shared" si="1"/>
        <v>974</v>
      </c>
      <c r="O14" s="176">
        <f>SUM(C14:N14)</f>
        <v>33849</v>
      </c>
    </row>
    <row r="15" spans="1:15" s="165" customFormat="1" ht="15" customHeight="1" thickBot="1">
      <c r="A15" s="164" t="s">
        <v>14</v>
      </c>
      <c r="B15" s="700" t="s">
        <v>54</v>
      </c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2"/>
    </row>
    <row r="16" spans="1:15" s="172" customFormat="1" ht="13.5" customHeight="1">
      <c r="A16" s="177" t="s">
        <v>15</v>
      </c>
      <c r="B16" s="548" t="s">
        <v>66</v>
      </c>
      <c r="C16" s="173">
        <v>298</v>
      </c>
      <c r="D16" s="173">
        <v>298</v>
      </c>
      <c r="E16" s="173">
        <v>298</v>
      </c>
      <c r="F16" s="173">
        <v>298</v>
      </c>
      <c r="G16" s="173">
        <v>298</v>
      </c>
      <c r="H16" s="173">
        <v>298</v>
      </c>
      <c r="I16" s="173">
        <v>297</v>
      </c>
      <c r="J16" s="173">
        <v>298</v>
      </c>
      <c r="K16" s="173">
        <v>298</v>
      </c>
      <c r="L16" s="173">
        <v>298</v>
      </c>
      <c r="M16" s="173">
        <v>297</v>
      </c>
      <c r="N16" s="173">
        <v>298</v>
      </c>
      <c r="O16" s="174">
        <f t="shared" si="0"/>
        <v>3574</v>
      </c>
    </row>
    <row r="17" spans="1:15" s="172" customFormat="1" ht="27" customHeight="1">
      <c r="A17" s="169" t="s">
        <v>16</v>
      </c>
      <c r="B17" s="547" t="s">
        <v>330</v>
      </c>
      <c r="C17" s="170">
        <v>80</v>
      </c>
      <c r="D17" s="170">
        <v>80</v>
      </c>
      <c r="E17" s="170">
        <v>81</v>
      </c>
      <c r="F17" s="170">
        <v>81</v>
      </c>
      <c r="G17" s="170">
        <v>80</v>
      </c>
      <c r="H17" s="170">
        <v>81</v>
      </c>
      <c r="I17" s="170">
        <v>80</v>
      </c>
      <c r="J17" s="170">
        <v>81</v>
      </c>
      <c r="K17" s="170">
        <v>80</v>
      </c>
      <c r="L17" s="170">
        <v>80</v>
      </c>
      <c r="M17" s="170">
        <v>81</v>
      </c>
      <c r="N17" s="170">
        <v>80</v>
      </c>
      <c r="O17" s="171">
        <f t="shared" si="0"/>
        <v>965</v>
      </c>
    </row>
    <row r="18" spans="1:15" s="172" customFormat="1" ht="13.5" customHeight="1">
      <c r="A18" s="169" t="s">
        <v>17</v>
      </c>
      <c r="B18" s="545" t="s">
        <v>68</v>
      </c>
      <c r="C18" s="170">
        <v>396</v>
      </c>
      <c r="D18" s="170">
        <v>395</v>
      </c>
      <c r="E18" s="170">
        <v>396</v>
      </c>
      <c r="F18" s="170">
        <v>395</v>
      </c>
      <c r="G18" s="170">
        <v>396</v>
      </c>
      <c r="H18" s="170">
        <v>395</v>
      </c>
      <c r="I18" s="170">
        <v>396</v>
      </c>
      <c r="J18" s="170">
        <v>395</v>
      </c>
      <c r="K18" s="170">
        <v>396</v>
      </c>
      <c r="L18" s="170">
        <v>395</v>
      </c>
      <c r="M18" s="170">
        <v>396</v>
      </c>
      <c r="N18" s="170">
        <v>395</v>
      </c>
      <c r="O18" s="171">
        <f t="shared" si="0"/>
        <v>4746</v>
      </c>
    </row>
    <row r="19" spans="1:15" s="172" customFormat="1" ht="13.5" customHeight="1">
      <c r="A19" s="169" t="s">
        <v>18</v>
      </c>
      <c r="B19" s="545" t="s">
        <v>35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1">
        <f t="shared" si="0"/>
        <v>0</v>
      </c>
    </row>
    <row r="20" spans="1:15" s="172" customFormat="1" ht="13.5" customHeight="1">
      <c r="A20" s="169" t="s">
        <v>19</v>
      </c>
      <c r="B20" s="545" t="s">
        <v>147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1">
        <f t="shared" si="0"/>
        <v>0</v>
      </c>
    </row>
    <row r="21" spans="1:15" s="172" customFormat="1" ht="13.5" customHeight="1">
      <c r="A21" s="169" t="s">
        <v>20</v>
      </c>
      <c r="B21" s="545" t="s">
        <v>148</v>
      </c>
      <c r="C21" s="170">
        <v>627</v>
      </c>
      <c r="D21" s="170">
        <v>627</v>
      </c>
      <c r="E21" s="170">
        <v>627</v>
      </c>
      <c r="F21" s="170">
        <v>628</v>
      </c>
      <c r="G21" s="170">
        <v>627</v>
      </c>
      <c r="H21" s="170">
        <v>628</v>
      </c>
      <c r="I21" s="170">
        <v>627</v>
      </c>
      <c r="J21" s="170">
        <v>628</v>
      </c>
      <c r="K21" s="170">
        <v>627</v>
      </c>
      <c r="L21" s="170">
        <v>628</v>
      </c>
      <c r="M21" s="170">
        <v>627</v>
      </c>
      <c r="N21" s="170">
        <v>627</v>
      </c>
      <c r="O21" s="171">
        <f t="shared" si="0"/>
        <v>7528</v>
      </c>
    </row>
    <row r="22" spans="1:15" s="172" customFormat="1" ht="27" customHeight="1">
      <c r="A22" s="169" t="s">
        <v>21</v>
      </c>
      <c r="B22" s="547" t="s">
        <v>482</v>
      </c>
      <c r="C22" s="170">
        <v>339</v>
      </c>
      <c r="D22" s="170">
        <v>339</v>
      </c>
      <c r="E22" s="170">
        <v>339</v>
      </c>
      <c r="F22" s="170">
        <v>339</v>
      </c>
      <c r="G22" s="170">
        <v>339</v>
      </c>
      <c r="H22" s="170">
        <v>339</v>
      </c>
      <c r="I22" s="170">
        <v>339</v>
      </c>
      <c r="J22" s="170">
        <v>340</v>
      </c>
      <c r="K22" s="170">
        <v>339</v>
      </c>
      <c r="L22" s="170">
        <v>339</v>
      </c>
      <c r="M22" s="170">
        <v>340</v>
      </c>
      <c r="N22" s="170">
        <v>339</v>
      </c>
      <c r="O22" s="171">
        <f t="shared" si="0"/>
        <v>4070</v>
      </c>
    </row>
    <row r="23" spans="1:15" s="172" customFormat="1" ht="13.5" customHeight="1">
      <c r="A23" s="169" t="s">
        <v>22</v>
      </c>
      <c r="B23" s="545" t="s">
        <v>36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>
        <v>4763</v>
      </c>
      <c r="M23" s="170"/>
      <c r="N23" s="170"/>
      <c r="O23" s="171">
        <f t="shared" si="0"/>
        <v>4763</v>
      </c>
    </row>
    <row r="24" spans="1:15" s="172" customFormat="1" ht="13.5" customHeight="1">
      <c r="A24" s="169" t="s">
        <v>23</v>
      </c>
      <c r="B24" s="545" t="s">
        <v>99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1">
        <f t="shared" si="0"/>
        <v>0</v>
      </c>
    </row>
    <row r="25" spans="1:15" s="172" customFormat="1" ht="13.5" customHeight="1">
      <c r="A25" s="169" t="s">
        <v>24</v>
      </c>
      <c r="B25" s="545" t="s">
        <v>480</v>
      </c>
      <c r="C25" s="170">
        <v>6</v>
      </c>
      <c r="D25" s="170">
        <v>6</v>
      </c>
      <c r="E25" s="170">
        <v>6</v>
      </c>
      <c r="F25" s="170">
        <v>613</v>
      </c>
      <c r="G25" s="170">
        <v>6</v>
      </c>
      <c r="H25" s="170">
        <v>6</v>
      </c>
      <c r="I25" s="170">
        <v>726</v>
      </c>
      <c r="J25" s="170">
        <v>6</v>
      </c>
      <c r="K25" s="170">
        <v>7</v>
      </c>
      <c r="L25" s="170">
        <v>6</v>
      </c>
      <c r="M25" s="170">
        <v>7</v>
      </c>
      <c r="N25" s="170">
        <v>726</v>
      </c>
      <c r="O25" s="171">
        <f t="shared" si="0"/>
        <v>2121</v>
      </c>
    </row>
    <row r="26" spans="1:15" s="172" customFormat="1" ht="13.5" customHeight="1" thickBot="1">
      <c r="A26" s="169" t="s">
        <v>25</v>
      </c>
      <c r="B26" s="545" t="s">
        <v>481</v>
      </c>
      <c r="C26" s="170">
        <v>34</v>
      </c>
      <c r="D26" s="170">
        <v>34</v>
      </c>
      <c r="E26" s="170">
        <v>34</v>
      </c>
      <c r="F26" s="170">
        <v>5710</v>
      </c>
      <c r="G26" s="170">
        <v>33</v>
      </c>
      <c r="H26" s="170">
        <v>33</v>
      </c>
      <c r="I26" s="170">
        <v>34</v>
      </c>
      <c r="J26" s="170">
        <v>34</v>
      </c>
      <c r="K26" s="170">
        <v>34</v>
      </c>
      <c r="L26" s="170">
        <v>34</v>
      </c>
      <c r="M26" s="170">
        <v>34</v>
      </c>
      <c r="N26" s="170">
        <v>34</v>
      </c>
      <c r="O26" s="171">
        <f t="shared" si="0"/>
        <v>6082</v>
      </c>
    </row>
    <row r="27" spans="1:17" s="165" customFormat="1" ht="15.75" customHeight="1" thickBot="1">
      <c r="A27" s="178" t="s">
        <v>26</v>
      </c>
      <c r="B27" s="55" t="s">
        <v>137</v>
      </c>
      <c r="C27" s="175">
        <f aca="true" t="shared" si="2" ref="C27:N27">SUM(C16:C26)</f>
        <v>1780</v>
      </c>
      <c r="D27" s="175">
        <f t="shared" si="2"/>
        <v>1779</v>
      </c>
      <c r="E27" s="175">
        <f t="shared" si="2"/>
        <v>1781</v>
      </c>
      <c r="F27" s="175">
        <f t="shared" si="2"/>
        <v>8064</v>
      </c>
      <c r="G27" s="175">
        <f t="shared" si="2"/>
        <v>1779</v>
      </c>
      <c r="H27" s="175">
        <f t="shared" si="2"/>
        <v>1780</v>
      </c>
      <c r="I27" s="175">
        <f t="shared" si="2"/>
        <v>2499</v>
      </c>
      <c r="J27" s="175">
        <f t="shared" si="2"/>
        <v>1782</v>
      </c>
      <c r="K27" s="175">
        <f t="shared" si="2"/>
        <v>1781</v>
      </c>
      <c r="L27" s="175">
        <f t="shared" si="2"/>
        <v>6543</v>
      </c>
      <c r="M27" s="175">
        <f t="shared" si="2"/>
        <v>1782</v>
      </c>
      <c r="N27" s="175">
        <f t="shared" si="2"/>
        <v>2499</v>
      </c>
      <c r="O27" s="176">
        <f t="shared" si="0"/>
        <v>33849</v>
      </c>
      <c r="Q27" s="165" t="s">
        <v>644</v>
      </c>
    </row>
    <row r="28" spans="1:15" ht="16.5" thickBot="1">
      <c r="A28" s="178" t="s">
        <v>27</v>
      </c>
      <c r="B28" s="549" t="s">
        <v>138</v>
      </c>
      <c r="C28" s="179">
        <f aca="true" t="shared" si="3" ref="C28:O28">C14-C27</f>
        <v>0</v>
      </c>
      <c r="D28" s="179">
        <f t="shared" si="3"/>
        <v>0</v>
      </c>
      <c r="E28" s="179">
        <f t="shared" si="3"/>
        <v>3708</v>
      </c>
      <c r="F28" s="179">
        <f t="shared" si="3"/>
        <v>797</v>
      </c>
      <c r="G28" s="179">
        <f t="shared" si="3"/>
        <v>-892</v>
      </c>
      <c r="H28" s="179">
        <f t="shared" si="3"/>
        <v>-890</v>
      </c>
      <c r="I28" s="179">
        <f t="shared" si="3"/>
        <v>-1612</v>
      </c>
      <c r="J28" s="179">
        <f t="shared" si="3"/>
        <v>-893</v>
      </c>
      <c r="K28" s="179">
        <f t="shared" si="3"/>
        <v>3709</v>
      </c>
      <c r="L28" s="179">
        <f t="shared" si="3"/>
        <v>-2402</v>
      </c>
      <c r="M28" s="179">
        <f t="shared" si="3"/>
        <v>0</v>
      </c>
      <c r="N28" s="179">
        <f t="shared" si="3"/>
        <v>-1525</v>
      </c>
      <c r="O28" s="180">
        <f t="shared" si="3"/>
        <v>0</v>
      </c>
    </row>
    <row r="29" ht="15.75">
      <c r="A29" s="182"/>
    </row>
    <row r="30" spans="2:4" ht="15.75">
      <c r="B30" s="183"/>
      <c r="C30" s="184"/>
      <c r="D30" s="18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view="pageLayout" zoomScaleSheetLayoutView="115" workbookViewId="0" topLeftCell="A7">
      <selection activeCell="H1" sqref="H1:H29"/>
    </sheetView>
  </sheetViews>
  <sheetFormatPr defaultColWidth="9.00390625" defaultRowHeight="12.75"/>
  <cols>
    <col min="1" max="1" width="6.875" style="65" customWidth="1"/>
    <col min="2" max="2" width="41.00390625" style="66" customWidth="1"/>
    <col min="3" max="3" width="11.50390625" style="65" customWidth="1"/>
    <col min="4" max="4" width="11.625" style="65" customWidth="1"/>
    <col min="5" max="5" width="47.50390625" style="65" customWidth="1"/>
    <col min="6" max="7" width="11.375" style="65" customWidth="1"/>
    <col min="8" max="8" width="7.50390625" style="65" customWidth="1"/>
    <col min="9" max="16384" width="9.375" style="65" customWidth="1"/>
  </cols>
  <sheetData>
    <row r="1" spans="2:8" ht="39.75" customHeight="1">
      <c r="B1" s="63" t="s">
        <v>216</v>
      </c>
      <c r="C1" s="64"/>
      <c r="D1" s="64"/>
      <c r="E1" s="64"/>
      <c r="F1" s="64"/>
      <c r="G1" s="64"/>
      <c r="H1" s="636" t="s">
        <v>651</v>
      </c>
    </row>
    <row r="2" spans="6:8" ht="14.25" thickBot="1">
      <c r="F2" s="67"/>
      <c r="G2" s="67" t="s">
        <v>64</v>
      </c>
      <c r="H2" s="636"/>
    </row>
    <row r="3" spans="1:8" ht="24" customHeight="1" thickBot="1">
      <c r="A3" s="637" t="s">
        <v>75</v>
      </c>
      <c r="B3" s="68" t="s">
        <v>48</v>
      </c>
      <c r="C3" s="69"/>
      <c r="D3" s="69"/>
      <c r="E3" s="68" t="s">
        <v>54</v>
      </c>
      <c r="F3" s="70"/>
      <c r="G3" s="70"/>
      <c r="H3" s="636"/>
    </row>
    <row r="4" spans="1:8" s="73" customFormat="1" ht="35.25" customHeight="1" thickBot="1">
      <c r="A4" s="638"/>
      <c r="B4" s="71" t="s">
        <v>65</v>
      </c>
      <c r="C4" s="72" t="s">
        <v>244</v>
      </c>
      <c r="D4" s="72" t="s">
        <v>647</v>
      </c>
      <c r="E4" s="71" t="s">
        <v>65</v>
      </c>
      <c r="F4" s="550" t="s">
        <v>244</v>
      </c>
      <c r="G4" s="550" t="s">
        <v>647</v>
      </c>
      <c r="H4" s="636"/>
    </row>
    <row r="5" spans="1:8" s="73" customFormat="1" ht="12" customHeight="1" thickBot="1">
      <c r="A5" s="207">
        <v>1</v>
      </c>
      <c r="B5" s="208">
        <v>2</v>
      </c>
      <c r="C5" s="209">
        <v>3</v>
      </c>
      <c r="D5" s="209">
        <v>4</v>
      </c>
      <c r="E5" s="208">
        <v>5</v>
      </c>
      <c r="F5" s="210">
        <v>6</v>
      </c>
      <c r="G5" s="210">
        <v>7</v>
      </c>
      <c r="H5" s="636"/>
    </row>
    <row r="6" spans="1:8" ht="12.75" customHeight="1">
      <c r="A6" s="197" t="s">
        <v>3</v>
      </c>
      <c r="B6" s="189" t="s">
        <v>91</v>
      </c>
      <c r="C6" s="40"/>
      <c r="D6" s="40"/>
      <c r="E6" s="189" t="s">
        <v>335</v>
      </c>
      <c r="F6" s="39">
        <v>607</v>
      </c>
      <c r="G6" s="39">
        <v>607</v>
      </c>
      <c r="H6" s="636"/>
    </row>
    <row r="7" spans="1:8" ht="12.75" customHeight="1">
      <c r="A7" s="198" t="s">
        <v>4</v>
      </c>
      <c r="B7" s="75" t="s">
        <v>399</v>
      </c>
      <c r="C7" s="41"/>
      <c r="D7" s="41"/>
      <c r="E7" s="75" t="s">
        <v>336</v>
      </c>
      <c r="F7" s="35"/>
      <c r="G7" s="35"/>
      <c r="H7" s="636"/>
    </row>
    <row r="8" spans="1:8" ht="12.75" customHeight="1">
      <c r="A8" s="198" t="s">
        <v>5</v>
      </c>
      <c r="B8" s="75" t="s">
        <v>206</v>
      </c>
      <c r="C8" s="41"/>
      <c r="D8" s="41"/>
      <c r="E8" s="75" t="s">
        <v>337</v>
      </c>
      <c r="F8" s="35"/>
      <c r="G8" s="35"/>
      <c r="H8" s="636"/>
    </row>
    <row r="9" spans="1:8" ht="12.75" customHeight="1">
      <c r="A9" s="198" t="s">
        <v>6</v>
      </c>
      <c r="B9" s="75" t="s">
        <v>276</v>
      </c>
      <c r="C9" s="41"/>
      <c r="D9" s="41"/>
      <c r="E9" s="75" t="s">
        <v>338</v>
      </c>
      <c r="F9" s="35"/>
      <c r="G9" s="35"/>
      <c r="H9" s="636"/>
    </row>
    <row r="10" spans="1:8" ht="12.75" customHeight="1">
      <c r="A10" s="198" t="s">
        <v>7</v>
      </c>
      <c r="B10" s="75" t="s">
        <v>52</v>
      </c>
      <c r="C10" s="41"/>
      <c r="D10" s="41"/>
      <c r="E10" s="75" t="s">
        <v>401</v>
      </c>
      <c r="F10" s="35"/>
      <c r="G10" s="35"/>
      <c r="H10" s="636"/>
    </row>
    <row r="11" spans="1:8" ht="12.75" customHeight="1">
      <c r="A11" s="198" t="s">
        <v>8</v>
      </c>
      <c r="B11" s="75" t="s">
        <v>187</v>
      </c>
      <c r="C11" s="74"/>
      <c r="D11" s="74"/>
      <c r="E11" s="75" t="s">
        <v>402</v>
      </c>
      <c r="F11" s="35"/>
      <c r="G11" s="35"/>
      <c r="H11" s="636"/>
    </row>
    <row r="12" spans="1:8" ht="12.75" customHeight="1">
      <c r="A12" s="198" t="s">
        <v>9</v>
      </c>
      <c r="B12" s="75" t="s">
        <v>139</v>
      </c>
      <c r="C12" s="41"/>
      <c r="D12" s="41"/>
      <c r="E12" s="75" t="s">
        <v>345</v>
      </c>
      <c r="F12" s="35">
        <v>1514</v>
      </c>
      <c r="G12" s="35">
        <v>1514</v>
      </c>
      <c r="H12" s="636"/>
    </row>
    <row r="13" spans="1:8" ht="12.75" customHeight="1">
      <c r="A13" s="198" t="s">
        <v>10</v>
      </c>
      <c r="B13" s="75" t="s">
        <v>400</v>
      </c>
      <c r="C13" s="41"/>
      <c r="D13" s="41"/>
      <c r="E13" s="191" t="s">
        <v>36</v>
      </c>
      <c r="F13" s="35">
        <v>3763</v>
      </c>
      <c r="G13" s="35">
        <v>4835</v>
      </c>
      <c r="H13" s="636"/>
    </row>
    <row r="14" spans="1:8" ht="12.75" customHeight="1">
      <c r="A14" s="198" t="s">
        <v>11</v>
      </c>
      <c r="B14" s="75" t="s">
        <v>205</v>
      </c>
      <c r="C14" s="74">
        <v>7972</v>
      </c>
      <c r="D14" s="74">
        <v>7972</v>
      </c>
      <c r="E14" s="75"/>
      <c r="F14" s="35"/>
      <c r="G14" s="35"/>
      <c r="H14" s="636"/>
    </row>
    <row r="15" spans="1:8" ht="12.75" customHeight="1" thickBot="1">
      <c r="A15" s="198" t="s">
        <v>12</v>
      </c>
      <c r="B15" s="75"/>
      <c r="C15" s="35"/>
      <c r="D15" s="35"/>
      <c r="E15" s="75"/>
      <c r="F15" s="35"/>
      <c r="G15" s="35"/>
      <c r="H15" s="636"/>
    </row>
    <row r="16" spans="1:8" ht="15.75" customHeight="1" thickBot="1">
      <c r="A16" s="200" t="s">
        <v>13</v>
      </c>
      <c r="B16" s="201" t="s">
        <v>194</v>
      </c>
      <c r="C16" s="218">
        <f>SUM(C6:C15)</f>
        <v>7972</v>
      </c>
      <c r="D16" s="218">
        <f>SUM(D6:D15)</f>
        <v>7972</v>
      </c>
      <c r="E16" s="201" t="s">
        <v>195</v>
      </c>
      <c r="F16" s="220">
        <f>SUM(F6:F15)</f>
        <v>5884</v>
      </c>
      <c r="G16" s="220">
        <f>SUM(G6:G15)</f>
        <v>6956</v>
      </c>
      <c r="H16" s="636"/>
    </row>
    <row r="17" spans="1:8" ht="12.75" customHeight="1">
      <c r="A17" s="233" t="s">
        <v>14</v>
      </c>
      <c r="B17" s="226" t="s">
        <v>217</v>
      </c>
      <c r="C17" s="254">
        <v>3994</v>
      </c>
      <c r="D17" s="254">
        <v>5066</v>
      </c>
      <c r="E17" s="191" t="s">
        <v>356</v>
      </c>
      <c r="F17" s="250"/>
      <c r="G17" s="250"/>
      <c r="H17" s="636"/>
    </row>
    <row r="18" spans="1:8" ht="12.75" customHeight="1">
      <c r="A18" s="198" t="s">
        <v>15</v>
      </c>
      <c r="B18" s="191" t="s">
        <v>319</v>
      </c>
      <c r="C18" s="245"/>
      <c r="D18" s="245"/>
      <c r="E18" s="191" t="s">
        <v>362</v>
      </c>
      <c r="F18" s="248"/>
      <c r="G18" s="248"/>
      <c r="H18" s="636"/>
    </row>
    <row r="19" spans="1:8" ht="12.75" customHeight="1">
      <c r="A19" s="198" t="s">
        <v>16</v>
      </c>
      <c r="B19" s="191" t="s">
        <v>207</v>
      </c>
      <c r="C19" s="245"/>
      <c r="D19" s="245"/>
      <c r="E19" s="191" t="s">
        <v>211</v>
      </c>
      <c r="F19" s="248">
        <v>5677</v>
      </c>
      <c r="G19" s="248">
        <v>5677</v>
      </c>
      <c r="H19" s="636"/>
    </row>
    <row r="20" spans="1:8" ht="12.75" customHeight="1">
      <c r="A20" s="198" t="s">
        <v>17</v>
      </c>
      <c r="B20" s="191" t="s">
        <v>208</v>
      </c>
      <c r="C20" s="245"/>
      <c r="D20" s="245"/>
      <c r="E20" s="191" t="s">
        <v>212</v>
      </c>
      <c r="F20" s="248">
        <v>405</v>
      </c>
      <c r="G20" s="248">
        <v>405</v>
      </c>
      <c r="H20" s="636"/>
    </row>
    <row r="21" spans="1:8" ht="12.75" customHeight="1">
      <c r="A21" s="198" t="s">
        <v>18</v>
      </c>
      <c r="B21" s="191" t="s">
        <v>321</v>
      </c>
      <c r="C21" s="245"/>
      <c r="D21" s="245"/>
      <c r="E21" s="231" t="s">
        <v>358</v>
      </c>
      <c r="F21" s="248"/>
      <c r="G21" s="248"/>
      <c r="H21" s="636"/>
    </row>
    <row r="22" spans="1:8" ht="12.75" customHeight="1">
      <c r="A22" s="198" t="s">
        <v>19</v>
      </c>
      <c r="B22" s="231" t="s">
        <v>403</v>
      </c>
      <c r="C22" s="245"/>
      <c r="D22" s="245"/>
      <c r="E22" s="191" t="s">
        <v>363</v>
      </c>
      <c r="F22" s="248"/>
      <c r="G22" s="248"/>
      <c r="H22" s="636"/>
    </row>
    <row r="23" spans="1:8" ht="12.75" customHeight="1">
      <c r="A23" s="198" t="s">
        <v>20</v>
      </c>
      <c r="B23" s="191" t="s">
        <v>323</v>
      </c>
      <c r="C23" s="245"/>
      <c r="D23" s="245"/>
      <c r="E23" s="189" t="s">
        <v>360</v>
      </c>
      <c r="F23" s="248"/>
      <c r="G23" s="248"/>
      <c r="H23" s="636"/>
    </row>
    <row r="24" spans="1:8" ht="12.75" customHeight="1">
      <c r="A24" s="198" t="s">
        <v>21</v>
      </c>
      <c r="B24" s="189" t="s">
        <v>328</v>
      </c>
      <c r="C24" s="245"/>
      <c r="D24" s="245"/>
      <c r="E24" s="75" t="s">
        <v>364</v>
      </c>
      <c r="F24" s="248"/>
      <c r="G24" s="248"/>
      <c r="H24" s="636"/>
    </row>
    <row r="25" spans="1:8" ht="12.75" customHeight="1">
      <c r="A25" s="198" t="s">
        <v>22</v>
      </c>
      <c r="B25" s="92"/>
      <c r="C25" s="245"/>
      <c r="D25" s="245"/>
      <c r="E25" s="189"/>
      <c r="F25" s="248"/>
      <c r="G25" s="248"/>
      <c r="H25" s="636"/>
    </row>
    <row r="26" spans="1:8" ht="12.75" customHeight="1" thickBot="1">
      <c r="A26" s="199" t="s">
        <v>23</v>
      </c>
      <c r="B26" s="76"/>
      <c r="C26" s="251"/>
      <c r="D26" s="251"/>
      <c r="E26" s="92"/>
      <c r="F26" s="252"/>
      <c r="G26" s="252"/>
      <c r="H26" s="636"/>
    </row>
    <row r="27" spans="1:8" ht="15.75" customHeight="1" thickBot="1">
      <c r="A27" s="200" t="s">
        <v>24</v>
      </c>
      <c r="B27" s="201" t="s">
        <v>218</v>
      </c>
      <c r="C27" s="218">
        <f>SUM(C18:C26)</f>
        <v>0</v>
      </c>
      <c r="D27" s="218">
        <f>SUM(D18:D26)</f>
        <v>0</v>
      </c>
      <c r="E27" s="201" t="s">
        <v>221</v>
      </c>
      <c r="F27" s="114">
        <f>SUM(F17:F26)</f>
        <v>6082</v>
      </c>
      <c r="G27" s="114">
        <f>SUM(G17:G26)</f>
        <v>6082</v>
      </c>
      <c r="H27" s="636"/>
    </row>
    <row r="28" spans="1:8" ht="18" customHeight="1" thickBot="1">
      <c r="A28" s="200" t="s">
        <v>25</v>
      </c>
      <c r="B28" s="56" t="s">
        <v>219</v>
      </c>
      <c r="C28" s="221">
        <f>+C16+C17+C27</f>
        <v>11966</v>
      </c>
      <c r="D28" s="221">
        <f>+D16+D17+D27</f>
        <v>13038</v>
      </c>
      <c r="E28" s="56" t="s">
        <v>220</v>
      </c>
      <c r="F28" s="222">
        <f>+F16+F27</f>
        <v>11966</v>
      </c>
      <c r="G28" s="222">
        <f>+G16+G27</f>
        <v>13038</v>
      </c>
      <c r="H28" s="636"/>
    </row>
    <row r="29" spans="1:8" ht="18" customHeight="1" thickBot="1">
      <c r="A29" s="200" t="s">
        <v>26</v>
      </c>
      <c r="B29" s="57" t="s">
        <v>241</v>
      </c>
      <c r="C29" s="219" t="str">
        <f>IF(((F16-C16)&gt;0),F16-C16,"----")</f>
        <v>----</v>
      </c>
      <c r="D29" s="219" t="str">
        <f>IF(((H16-D16)&gt;0),H16-D16,"----")</f>
        <v>----</v>
      </c>
      <c r="E29" s="57" t="s">
        <v>242</v>
      </c>
      <c r="F29" s="552">
        <f>IF(((C16-F16)&gt;0),C16-F16,"----")</f>
        <v>2088</v>
      </c>
      <c r="G29" s="552">
        <f>IF(((D16-G16)&gt;0),D16-G16,"----")</f>
        <v>1016</v>
      </c>
      <c r="H29" s="636"/>
    </row>
    <row r="30" ht="12.75">
      <c r="H30" s="277"/>
    </row>
    <row r="31" ht="12.75">
      <c r="H31" s="277"/>
    </row>
    <row r="32" spans="2:8" ht="15.75">
      <c r="B32" s="205"/>
      <c r="H32" s="277"/>
    </row>
  </sheetData>
  <sheetProtection/>
  <mergeCells count="2">
    <mergeCell ref="A3:A4"/>
    <mergeCell ref="H1:H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13" t="s">
        <v>196</v>
      </c>
      <c r="E1" s="223" t="s">
        <v>204</v>
      </c>
    </row>
    <row r="3" spans="1:5" ht="12.75">
      <c r="A3" s="239"/>
      <c r="B3" s="240"/>
      <c r="C3" s="239"/>
      <c r="D3" s="242"/>
      <c r="E3" s="240"/>
    </row>
    <row r="4" spans="1:5" ht="15.75">
      <c r="A4" s="148" t="s">
        <v>378</v>
      </c>
      <c r="B4" s="241"/>
      <c r="C4" s="239"/>
      <c r="D4" s="242"/>
      <c r="E4" s="240"/>
    </row>
    <row r="5" spans="1:5" ht="12.75">
      <c r="A5" s="239"/>
      <c r="B5" s="240"/>
      <c r="C5" s="239"/>
      <c r="D5" s="242"/>
      <c r="E5" s="240"/>
    </row>
    <row r="6" spans="1:5" ht="12.75">
      <c r="A6" s="239" t="s">
        <v>404</v>
      </c>
      <c r="B6" s="240">
        <f>+'1.sz.mell.'!C53</f>
        <v>27835</v>
      </c>
      <c r="C6" s="239" t="s">
        <v>234</v>
      </c>
      <c r="D6" s="242">
        <f>+'2.1.sz.mell  '!C18+'2.2.sz.mell  '!C16</f>
        <v>27835</v>
      </c>
      <c r="E6" s="240">
        <f aca="true" t="shared" si="0" ref="E6:E15">+B6-D6</f>
        <v>0</v>
      </c>
    </row>
    <row r="7" spans="1:5" ht="12.75">
      <c r="A7" s="239" t="s">
        <v>197</v>
      </c>
      <c r="B7" s="240">
        <f>+'1.sz.mell.'!C57</f>
        <v>1251</v>
      </c>
      <c r="C7" s="239" t="s">
        <v>235</v>
      </c>
      <c r="D7" s="242">
        <f>+'2.1.sz.mell  '!C30+'2.2.sz.mell  '!C27</f>
        <v>1251</v>
      </c>
      <c r="E7" s="240">
        <f t="shared" si="0"/>
        <v>0</v>
      </c>
    </row>
    <row r="8" spans="1:5" ht="12.75">
      <c r="A8" s="239" t="s">
        <v>407</v>
      </c>
      <c r="B8" s="240">
        <f>+'1.sz.mell.'!C73</f>
        <v>33849</v>
      </c>
      <c r="C8" s="239" t="s">
        <v>236</v>
      </c>
      <c r="D8" s="242">
        <f>+'2.1.sz.mell  '!C31+'2.2.sz.mell  '!C28</f>
        <v>33849</v>
      </c>
      <c r="E8" s="240">
        <f t="shared" si="0"/>
        <v>0</v>
      </c>
    </row>
    <row r="9" spans="1:5" ht="12.75">
      <c r="A9" s="239"/>
      <c r="B9" s="240"/>
      <c r="C9" s="239"/>
      <c r="D9" s="242"/>
      <c r="E9" s="240"/>
    </row>
    <row r="10" spans="1:5" ht="12.75">
      <c r="A10" s="239"/>
      <c r="B10" s="240"/>
      <c r="C10" s="239"/>
      <c r="D10" s="242"/>
      <c r="E10" s="240"/>
    </row>
    <row r="11" spans="1:5" ht="15.75">
      <c r="A11" s="148" t="s">
        <v>379</v>
      </c>
      <c r="B11" s="241"/>
      <c r="C11" s="239"/>
      <c r="D11" s="242"/>
      <c r="E11" s="240"/>
    </row>
    <row r="12" spans="1:5" ht="12.75">
      <c r="A12" s="239"/>
      <c r="B12" s="240"/>
      <c r="C12" s="239"/>
      <c r="D12" s="242"/>
      <c r="E12" s="240"/>
    </row>
    <row r="13" spans="1:5" ht="12.75">
      <c r="A13" s="239" t="s">
        <v>240</v>
      </c>
      <c r="B13" s="240">
        <f>+'1.sz.mell.'!C110</f>
        <v>27767</v>
      </c>
      <c r="C13" s="239" t="s">
        <v>237</v>
      </c>
      <c r="D13" s="242">
        <f>+'2.1.sz.mell  '!F18+'2.2.sz.mell  '!F16</f>
        <v>27767</v>
      </c>
      <c r="E13" s="240">
        <f t="shared" si="0"/>
        <v>0</v>
      </c>
    </row>
    <row r="14" spans="1:5" ht="12.75">
      <c r="A14" s="239" t="s">
        <v>198</v>
      </c>
      <c r="B14" s="240">
        <f>+'1.sz.mell.'!C111</f>
        <v>6082</v>
      </c>
      <c r="C14" s="239" t="s">
        <v>238</v>
      </c>
      <c r="D14" s="242">
        <f>+'2.1.sz.mell  '!F30+'2.2.sz.mell  '!F27</f>
        <v>6082</v>
      </c>
      <c r="E14" s="240">
        <f t="shared" si="0"/>
        <v>0</v>
      </c>
    </row>
    <row r="15" spans="1:5" ht="12.75">
      <c r="A15" s="239" t="s">
        <v>199</v>
      </c>
      <c r="B15" s="240">
        <f>+'1.sz.mell.'!C130</f>
        <v>33849</v>
      </c>
      <c r="C15" s="239" t="s">
        <v>239</v>
      </c>
      <c r="D15" s="242">
        <f>+'2.1.sz.mell  '!F31+'2.2.sz.mell  '!F28</f>
        <v>33849</v>
      </c>
      <c r="E15" s="240">
        <f t="shared" si="0"/>
        <v>0</v>
      </c>
    </row>
    <row r="16" spans="1:5" ht="12.75">
      <c r="A16" s="214"/>
      <c r="B16" s="214"/>
      <c r="C16" s="239"/>
      <c r="D16" s="242"/>
      <c r="E16" s="215"/>
    </row>
    <row r="17" spans="1:5" ht="12.75">
      <c r="A17" s="214"/>
      <c r="B17" s="214"/>
      <c r="C17" s="214"/>
      <c r="D17" s="214"/>
      <c r="E17" s="214"/>
    </row>
    <row r="18" spans="1:5" ht="12.75">
      <c r="A18" s="214"/>
      <c r="B18" s="214"/>
      <c r="C18" s="214"/>
      <c r="D18" s="214"/>
      <c r="E18" s="214"/>
    </row>
    <row r="19" spans="1:5" ht="12.75">
      <c r="A19" s="214"/>
      <c r="B19" s="214"/>
      <c r="C19" s="214"/>
      <c r="D19" s="214"/>
      <c r="E19" s="214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view="pageLayout" zoomScaleNormal="120" workbookViewId="0" topLeftCell="A1">
      <selection activeCell="K8" sqref="K8"/>
    </sheetView>
  </sheetViews>
  <sheetFormatPr defaultColWidth="9.00390625" defaultRowHeight="12.75"/>
  <cols>
    <col min="1" max="1" width="5.625" style="280" customWidth="1"/>
    <col min="2" max="2" width="30.125" style="280" customWidth="1"/>
    <col min="3" max="6" width="11.625" style="280" customWidth="1"/>
    <col min="7" max="7" width="15.125" style="280" customWidth="1"/>
    <col min="8" max="16384" width="9.375" style="280" customWidth="1"/>
  </cols>
  <sheetData>
    <row r="1" spans="1:7" ht="33" customHeight="1">
      <c r="A1" s="639" t="s">
        <v>626</v>
      </c>
      <c r="B1" s="639"/>
      <c r="C1" s="639"/>
      <c r="D1" s="639"/>
      <c r="E1" s="639"/>
      <c r="F1" s="639"/>
      <c r="G1" s="639"/>
    </row>
    <row r="2" spans="1:8" ht="15.75" customHeight="1" thickBot="1">
      <c r="A2" s="281"/>
      <c r="B2" s="281"/>
      <c r="C2" s="281"/>
      <c r="D2" s="640"/>
      <c r="E2" s="640"/>
      <c r="F2" s="647" t="s">
        <v>45</v>
      </c>
      <c r="G2" s="647"/>
      <c r="H2" s="288"/>
    </row>
    <row r="3" spans="1:7" ht="63" customHeight="1">
      <c r="A3" s="643" t="s">
        <v>1</v>
      </c>
      <c r="B3" s="645" t="s">
        <v>413</v>
      </c>
      <c r="C3" s="645" t="s">
        <v>414</v>
      </c>
      <c r="D3" s="645"/>
      <c r="E3" s="645"/>
      <c r="F3" s="645"/>
      <c r="G3" s="641" t="s">
        <v>416</v>
      </c>
    </row>
    <row r="4" spans="1:7" ht="26.25" thickBot="1">
      <c r="A4" s="644"/>
      <c r="B4" s="646"/>
      <c r="C4" s="283" t="s">
        <v>223</v>
      </c>
      <c r="D4" s="283" t="s">
        <v>243</v>
      </c>
      <c r="E4" s="283" t="s">
        <v>415</v>
      </c>
      <c r="F4" s="283" t="s">
        <v>418</v>
      </c>
      <c r="G4" s="642"/>
    </row>
    <row r="5" spans="1:7" ht="15.75" thickBot="1">
      <c r="A5" s="285">
        <v>1</v>
      </c>
      <c r="B5" s="286">
        <v>2</v>
      </c>
      <c r="C5" s="286">
        <v>3</v>
      </c>
      <c r="D5" s="286">
        <v>4</v>
      </c>
      <c r="E5" s="286">
        <v>5</v>
      </c>
      <c r="F5" s="286">
        <v>6</v>
      </c>
      <c r="G5" s="287">
        <v>7</v>
      </c>
    </row>
    <row r="6" spans="1:7" ht="15">
      <c r="A6" s="284" t="s">
        <v>3</v>
      </c>
      <c r="B6" s="325" t="s">
        <v>531</v>
      </c>
      <c r="C6" s="326">
        <v>1251</v>
      </c>
      <c r="D6" s="326"/>
      <c r="E6" s="326"/>
      <c r="F6" s="326"/>
      <c r="G6" s="291">
        <f>SUM(C6:F6)</f>
        <v>1251</v>
      </c>
    </row>
    <row r="7" spans="1:7" ht="15">
      <c r="A7" s="282" t="s">
        <v>4</v>
      </c>
      <c r="B7" s="327"/>
      <c r="C7" s="328"/>
      <c r="D7" s="328"/>
      <c r="E7" s="328"/>
      <c r="F7" s="328"/>
      <c r="G7" s="292">
        <f>SUM(C7:F7)</f>
        <v>0</v>
      </c>
    </row>
    <row r="8" spans="1:7" ht="15">
      <c r="A8" s="282" t="s">
        <v>5</v>
      </c>
      <c r="B8" s="327"/>
      <c r="C8" s="328"/>
      <c r="D8" s="328"/>
      <c r="E8" s="328"/>
      <c r="F8" s="328"/>
      <c r="G8" s="292">
        <f>SUM(C8:F8)</f>
        <v>0</v>
      </c>
    </row>
    <row r="9" spans="1:7" ht="15">
      <c r="A9" s="282" t="s">
        <v>6</v>
      </c>
      <c r="B9" s="327"/>
      <c r="C9" s="328"/>
      <c r="D9" s="328"/>
      <c r="E9" s="328"/>
      <c r="F9" s="328"/>
      <c r="G9" s="292">
        <f>SUM(C9:F9)</f>
        <v>0</v>
      </c>
    </row>
    <row r="10" spans="1:7" ht="15.75" thickBot="1">
      <c r="A10" s="289" t="s">
        <v>7</v>
      </c>
      <c r="B10" s="329"/>
      <c r="C10" s="330"/>
      <c r="D10" s="330"/>
      <c r="E10" s="330"/>
      <c r="F10" s="330"/>
      <c r="G10" s="292">
        <f>SUM(C10:F10)</f>
        <v>0</v>
      </c>
    </row>
    <row r="11" spans="1:7" ht="15.75" thickBot="1">
      <c r="A11" s="285" t="s">
        <v>8</v>
      </c>
      <c r="B11" s="290" t="s">
        <v>417</v>
      </c>
      <c r="C11" s="293">
        <f>SUM(C6:C10)</f>
        <v>1251</v>
      </c>
      <c r="D11" s="293">
        <f>SUM(D6:D10)</f>
        <v>0</v>
      </c>
      <c r="E11" s="293">
        <f>SUM(E6:E10)</f>
        <v>0</v>
      </c>
      <c r="F11" s="293">
        <f>SUM(F6:F10)</f>
        <v>0</v>
      </c>
      <c r="G11" s="294">
        <f>SUM(G6:G10)</f>
        <v>1251</v>
      </c>
    </row>
  </sheetData>
  <sheetProtection/>
  <mergeCells count="7">
    <mergeCell ref="A1:G1"/>
    <mergeCell ref="D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1/2012. (II.29.)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view="pageLayout" zoomScaleNormal="120" workbookViewId="0" topLeftCell="A1">
      <selection activeCell="E9" sqref="E9"/>
    </sheetView>
  </sheetViews>
  <sheetFormatPr defaultColWidth="9.00390625" defaultRowHeight="12.75"/>
  <cols>
    <col min="1" max="1" width="5.625" style="280" customWidth="1"/>
    <col min="2" max="2" width="68.625" style="280" customWidth="1"/>
    <col min="3" max="3" width="19.50390625" style="280" customWidth="1"/>
    <col min="4" max="16384" width="9.375" style="280" customWidth="1"/>
  </cols>
  <sheetData>
    <row r="1" spans="1:3" ht="33" customHeight="1">
      <c r="A1" s="639" t="s">
        <v>627</v>
      </c>
      <c r="B1" s="639"/>
      <c r="C1" s="639"/>
    </row>
    <row r="2" spans="1:4" ht="15.75" customHeight="1" thickBot="1">
      <c r="A2" s="281"/>
      <c r="B2" s="281"/>
      <c r="C2" s="295" t="s">
        <v>45</v>
      </c>
      <c r="D2" s="288"/>
    </row>
    <row r="3" spans="1:3" ht="26.25" customHeight="1" thickBot="1">
      <c r="A3" s="331" t="s">
        <v>1</v>
      </c>
      <c r="B3" s="332" t="s">
        <v>410</v>
      </c>
      <c r="C3" s="333" t="s">
        <v>244</v>
      </c>
    </row>
    <row r="4" spans="1:3" ht="15.75" thickBot="1">
      <c r="A4" s="334">
        <v>1</v>
      </c>
      <c r="B4" s="335">
        <v>2</v>
      </c>
      <c r="C4" s="336">
        <v>3</v>
      </c>
    </row>
    <row r="5" spans="1:3" ht="15">
      <c r="A5" s="337" t="s">
        <v>3</v>
      </c>
      <c r="B5" s="338" t="s">
        <v>50</v>
      </c>
      <c r="C5" s="345">
        <v>1610</v>
      </c>
    </row>
    <row r="6" spans="1:3" ht="15">
      <c r="A6" s="339" t="s">
        <v>4</v>
      </c>
      <c r="B6" s="340" t="s">
        <v>419</v>
      </c>
      <c r="C6" s="346"/>
    </row>
    <row r="7" spans="1:3" ht="15">
      <c r="A7" s="339" t="s">
        <v>5</v>
      </c>
      <c r="B7" s="340" t="s">
        <v>420</v>
      </c>
      <c r="C7" s="346">
        <v>180</v>
      </c>
    </row>
    <row r="8" spans="1:3" ht="23.25">
      <c r="A8" s="339" t="s">
        <v>6</v>
      </c>
      <c r="B8" s="341" t="s">
        <v>424</v>
      </c>
      <c r="C8" s="346"/>
    </row>
    <row r="9" spans="1:3" ht="15">
      <c r="A9" s="342" t="s">
        <v>7</v>
      </c>
      <c r="B9" s="343" t="s">
        <v>421</v>
      </c>
      <c r="C9" s="347"/>
    </row>
    <row r="10" spans="1:3" ht="15">
      <c r="A10" s="339" t="s">
        <v>8</v>
      </c>
      <c r="B10" s="340" t="s">
        <v>422</v>
      </c>
      <c r="C10" s="346"/>
    </row>
    <row r="11" spans="1:3" ht="15.75" thickBot="1">
      <c r="A11" s="342" t="s">
        <v>9</v>
      </c>
      <c r="B11" s="343" t="s">
        <v>411</v>
      </c>
      <c r="C11" s="347"/>
    </row>
    <row r="12" spans="1:3" ht="15.75" thickBot="1">
      <c r="A12" s="648" t="s">
        <v>423</v>
      </c>
      <c r="B12" s="649"/>
      <c r="C12" s="344">
        <f>SUM(C5:C11)</f>
        <v>1790</v>
      </c>
    </row>
    <row r="13" spans="1:3" ht="23.25" customHeight="1">
      <c r="A13" s="650" t="s">
        <v>527</v>
      </c>
      <c r="B13" s="650"/>
      <c r="C13" s="650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1/2012. (II.29)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B11" sqref="B11"/>
    </sheetView>
  </sheetViews>
  <sheetFormatPr defaultColWidth="9.00390625" defaultRowHeight="12.75"/>
  <cols>
    <col min="1" max="1" width="5.625" style="280" customWidth="1"/>
    <col min="2" max="2" width="66.875" style="280" customWidth="1"/>
    <col min="3" max="3" width="27.00390625" style="280" customWidth="1"/>
    <col min="4" max="16384" width="9.375" style="280" customWidth="1"/>
  </cols>
  <sheetData>
    <row r="1" spans="1:3" ht="33" customHeight="1">
      <c r="A1" s="639" t="s">
        <v>641</v>
      </c>
      <c r="B1" s="639"/>
      <c r="C1" s="639"/>
    </row>
    <row r="2" spans="1:4" ht="15.75" customHeight="1" thickBot="1">
      <c r="A2" s="281"/>
      <c r="B2" s="281"/>
      <c r="C2" s="295" t="s">
        <v>45</v>
      </c>
      <c r="D2" s="288"/>
    </row>
    <row r="3" spans="1:3" ht="26.25" customHeight="1" thickBot="1">
      <c r="A3" s="331" t="s">
        <v>1</v>
      </c>
      <c r="B3" s="332" t="s">
        <v>425</v>
      </c>
      <c r="C3" s="333" t="s">
        <v>510</v>
      </c>
    </row>
    <row r="4" spans="1:3" ht="15.75" thickBot="1">
      <c r="A4" s="334">
        <v>1</v>
      </c>
      <c r="B4" s="335">
        <v>2</v>
      </c>
      <c r="C4" s="336">
        <v>3</v>
      </c>
    </row>
    <row r="5" spans="1:3" ht="15">
      <c r="A5" s="337" t="s">
        <v>3</v>
      </c>
      <c r="B5" s="349"/>
      <c r="C5" s="345"/>
    </row>
    <row r="6" spans="1:3" ht="15">
      <c r="A6" s="339" t="s">
        <v>4</v>
      </c>
      <c r="B6" s="350"/>
      <c r="C6" s="346"/>
    </row>
    <row r="7" spans="1:3" ht="15.75" thickBot="1">
      <c r="A7" s="342" t="s">
        <v>5</v>
      </c>
      <c r="B7" s="351"/>
      <c r="C7" s="347"/>
    </row>
    <row r="8" spans="1:3" ht="17.25" customHeight="1" thickBot="1">
      <c r="A8" s="334" t="s">
        <v>6</v>
      </c>
      <c r="B8" s="234" t="s">
        <v>426</v>
      </c>
      <c r="C8" s="34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  1/2012. (II.29.)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view="pageLayout" workbookViewId="0" topLeftCell="A1">
      <selection activeCell="D52" sqref="D52"/>
    </sheetView>
  </sheetViews>
  <sheetFormatPr defaultColWidth="9.00390625" defaultRowHeight="12.75"/>
  <cols>
    <col min="1" max="1" width="84.875" style="77" customWidth="1"/>
    <col min="2" max="2" width="15.875" style="77" customWidth="1"/>
    <col min="3" max="4" width="20.875" style="77" customWidth="1"/>
    <col min="5" max="16384" width="9.375" style="77" customWidth="1"/>
  </cols>
  <sheetData>
    <row r="1" spans="1:4" ht="47.25" customHeight="1" thickBot="1">
      <c r="A1" s="352" t="s">
        <v>427</v>
      </c>
      <c r="B1" s="353"/>
      <c r="C1" s="353"/>
      <c r="D1" s="353"/>
    </row>
    <row r="2" spans="1:4" s="78" customFormat="1" ht="24" customHeight="1">
      <c r="A2" s="654" t="s">
        <v>38</v>
      </c>
      <c r="B2" s="652" t="s">
        <v>100</v>
      </c>
      <c r="C2" s="652" t="s">
        <v>102</v>
      </c>
      <c r="D2" s="657" t="s">
        <v>101</v>
      </c>
    </row>
    <row r="3" spans="1:4" s="79" customFormat="1" ht="16.5" customHeight="1">
      <c r="A3" s="655"/>
      <c r="B3" s="653"/>
      <c r="C3" s="653"/>
      <c r="D3" s="658"/>
    </row>
    <row r="4" spans="1:4" s="80" customFormat="1" ht="12.75">
      <c r="A4" s="655"/>
      <c r="B4" s="653"/>
      <c r="C4" s="653"/>
      <c r="D4" s="658"/>
    </row>
    <row r="5" spans="1:4" s="79" customFormat="1" ht="16.5" customHeight="1" thickBot="1">
      <c r="A5" s="656"/>
      <c r="B5" s="354" t="s">
        <v>40</v>
      </c>
      <c r="C5" s="354" t="s">
        <v>39</v>
      </c>
      <c r="D5" s="355" t="s">
        <v>41</v>
      </c>
    </row>
    <row r="6" spans="1:4" s="81" customFormat="1" ht="13.5" thickBot="1">
      <c r="A6" s="356">
        <v>1</v>
      </c>
      <c r="B6" s="357">
        <v>2</v>
      </c>
      <c r="C6" s="357">
        <v>3</v>
      </c>
      <c r="D6" s="358">
        <v>4</v>
      </c>
    </row>
    <row r="7" spans="1:4" ht="12.75">
      <c r="A7" s="572" t="s">
        <v>532</v>
      </c>
      <c r="B7" s="572"/>
      <c r="C7" s="573"/>
      <c r="D7" s="574">
        <v>3800000</v>
      </c>
    </row>
    <row r="8" spans="1:4" ht="12.75" customHeight="1">
      <c r="A8" s="572" t="s">
        <v>533</v>
      </c>
      <c r="B8" s="572"/>
      <c r="C8" s="573"/>
      <c r="D8" s="574">
        <v>0</v>
      </c>
    </row>
    <row r="9" spans="1:4" ht="12.75">
      <c r="A9" s="572" t="s">
        <v>534</v>
      </c>
      <c r="B9" s="572"/>
      <c r="C9" s="573"/>
      <c r="D9" s="574"/>
    </row>
    <row r="10" spans="1:4" ht="12.75">
      <c r="A10" s="572" t="s">
        <v>535</v>
      </c>
      <c r="B10" s="572"/>
      <c r="C10" s="573"/>
      <c r="D10" s="574">
        <v>0</v>
      </c>
    </row>
    <row r="11" spans="1:4" ht="12.75">
      <c r="A11" s="572" t="s">
        <v>536</v>
      </c>
      <c r="B11" s="572"/>
      <c r="C11" s="573"/>
      <c r="D11" s="574">
        <v>10448</v>
      </c>
    </row>
    <row r="12" spans="1:4" ht="12.75">
      <c r="A12" s="572" t="s">
        <v>537</v>
      </c>
      <c r="B12" s="572"/>
      <c r="C12" s="573"/>
      <c r="D12" s="574">
        <v>0</v>
      </c>
    </row>
    <row r="13" spans="1:4" ht="12.75">
      <c r="A13" s="572" t="s">
        <v>538</v>
      </c>
      <c r="B13" s="572"/>
      <c r="C13" s="573"/>
      <c r="D13" s="574">
        <v>0</v>
      </c>
    </row>
    <row r="14" spans="1:4" ht="12.75">
      <c r="A14" s="572" t="s">
        <v>539</v>
      </c>
      <c r="B14" s="572"/>
      <c r="C14" s="573"/>
      <c r="D14" s="574"/>
    </row>
    <row r="15" spans="1:4" ht="12.75">
      <c r="A15" s="572" t="s">
        <v>540</v>
      </c>
      <c r="B15" s="572"/>
      <c r="C15" s="573"/>
      <c r="D15" s="574">
        <v>0</v>
      </c>
    </row>
    <row r="16" spans="1:4" ht="12.75">
      <c r="A16" s="572" t="s">
        <v>541</v>
      </c>
      <c r="B16" s="572"/>
      <c r="C16" s="573"/>
      <c r="D16" s="574">
        <v>1355669</v>
      </c>
    </row>
    <row r="17" spans="1:4" ht="12.75">
      <c r="A17" s="572" t="s">
        <v>542</v>
      </c>
      <c r="B17" s="572"/>
      <c r="C17" s="573"/>
      <c r="D17" s="574">
        <v>1996550</v>
      </c>
    </row>
    <row r="18" spans="1:4" ht="12.75">
      <c r="A18" s="572" t="s">
        <v>543</v>
      </c>
      <c r="B18" s="572"/>
      <c r="C18" s="573"/>
      <c r="D18" s="574">
        <v>0</v>
      </c>
    </row>
    <row r="19" spans="1:4" ht="12.75">
      <c r="A19" s="572" t="s">
        <v>544</v>
      </c>
      <c r="B19" s="572"/>
      <c r="C19" s="573"/>
      <c r="D19" s="574">
        <v>0</v>
      </c>
    </row>
    <row r="20" spans="1:4" ht="12.75">
      <c r="A20" s="572" t="s">
        <v>545</v>
      </c>
      <c r="B20" s="572"/>
      <c r="C20" s="573"/>
      <c r="D20" s="574"/>
    </row>
    <row r="21" spans="1:4" ht="12.75">
      <c r="A21" s="572" t="s">
        <v>546</v>
      </c>
      <c r="B21" s="572"/>
      <c r="C21" s="573"/>
      <c r="D21" s="574"/>
    </row>
    <row r="22" spans="1:4" ht="12.75">
      <c r="A22" s="572" t="s">
        <v>547</v>
      </c>
      <c r="B22" s="572"/>
      <c r="C22" s="573"/>
      <c r="D22" s="574"/>
    </row>
    <row r="23" spans="1:4" ht="12.75">
      <c r="A23" s="575" t="s">
        <v>548</v>
      </c>
      <c r="B23" s="575"/>
      <c r="C23" s="576"/>
      <c r="D23" s="577">
        <f>SUM(D7:D22)</f>
        <v>7162667</v>
      </c>
    </row>
    <row r="24" spans="1:4" ht="12.75">
      <c r="A24" s="578" t="s">
        <v>549</v>
      </c>
      <c r="B24" s="578"/>
      <c r="C24" s="573"/>
      <c r="D24" s="574">
        <v>0</v>
      </c>
    </row>
    <row r="25" spans="1:4" ht="12.75">
      <c r="A25" s="578" t="s">
        <v>550</v>
      </c>
      <c r="B25" s="578"/>
      <c r="C25" s="573"/>
      <c r="D25" s="574"/>
    </row>
    <row r="26" spans="1:4" ht="12.75">
      <c r="A26" s="578" t="s">
        <v>551</v>
      </c>
      <c r="B26" s="578"/>
      <c r="C26" s="573"/>
      <c r="D26" s="574"/>
    </row>
    <row r="27" spans="1:4" s="82" customFormat="1" ht="19.5" customHeight="1">
      <c r="A27" s="578" t="s">
        <v>552</v>
      </c>
      <c r="B27" s="578"/>
      <c r="C27" s="573"/>
      <c r="D27" s="574"/>
    </row>
    <row r="28" spans="1:4" ht="12.75">
      <c r="A28" s="578" t="s">
        <v>553</v>
      </c>
      <c r="B28" s="578"/>
      <c r="C28" s="573"/>
      <c r="D28" s="574"/>
    </row>
    <row r="29" spans="1:4" ht="12.75">
      <c r="A29" s="578" t="s">
        <v>554</v>
      </c>
      <c r="B29" s="572"/>
      <c r="C29" s="573"/>
      <c r="D29" s="574"/>
    </row>
    <row r="30" spans="1:4" ht="12.75">
      <c r="A30" s="578" t="s">
        <v>555</v>
      </c>
      <c r="B30" s="572"/>
      <c r="C30" s="573"/>
      <c r="D30" s="574"/>
    </row>
    <row r="31" spans="1:4" ht="12.75">
      <c r="A31" s="572" t="s">
        <v>556</v>
      </c>
      <c r="B31" s="572"/>
      <c r="C31" s="573"/>
      <c r="D31" s="574"/>
    </row>
    <row r="32" spans="1:4" ht="12.75">
      <c r="A32" s="575" t="s">
        <v>557</v>
      </c>
      <c r="B32" s="575"/>
      <c r="C32" s="573"/>
      <c r="D32" s="577">
        <v>0</v>
      </c>
    </row>
    <row r="33" spans="1:4" ht="12.75">
      <c r="A33" s="572" t="s">
        <v>558</v>
      </c>
      <c r="B33" s="572"/>
      <c r="C33" s="573"/>
      <c r="D33" s="574">
        <v>6708596</v>
      </c>
    </row>
    <row r="34" spans="1:4" ht="12.75">
      <c r="A34" s="651" t="s">
        <v>559</v>
      </c>
      <c r="B34" s="651"/>
      <c r="C34" s="580">
        <f>+D23+D32+D33</f>
        <v>13871263</v>
      </c>
      <c r="D34" s="580">
        <f>+D23+D32+D33</f>
        <v>13871263</v>
      </c>
    </row>
    <row r="35" spans="1:4" ht="12.75">
      <c r="A35" s="579"/>
      <c r="B35" s="579"/>
      <c r="C35" s="580"/>
      <c r="D35" s="581"/>
    </row>
    <row r="36" spans="1:4" ht="13.5" thickBot="1">
      <c r="A36" s="582"/>
      <c r="B36" s="579"/>
      <c r="C36" s="580"/>
      <c r="D36" s="581"/>
    </row>
    <row r="37" spans="1:4" ht="16.5" thickBot="1">
      <c r="A37" s="583" t="s">
        <v>560</v>
      </c>
      <c r="B37" s="584"/>
      <c r="C37" s="585"/>
      <c r="D37" s="585"/>
    </row>
    <row r="38" spans="1:4" ht="12.75">
      <c r="A38" s="586" t="s">
        <v>541</v>
      </c>
      <c r="B38" s="587"/>
      <c r="C38" s="588">
        <v>0</v>
      </c>
      <c r="D38" s="589">
        <v>1355669</v>
      </c>
    </row>
    <row r="39" spans="1:4" ht="12.75">
      <c r="A39" s="590"/>
      <c r="B39" s="587"/>
      <c r="C39" s="588"/>
      <c r="D39" s="589"/>
    </row>
    <row r="40" spans="1:4" ht="12.75">
      <c r="A40" s="575" t="s">
        <v>532</v>
      </c>
      <c r="B40" s="585"/>
      <c r="C40" s="585"/>
      <c r="D40" s="585"/>
    </row>
    <row r="41" spans="1:4" ht="12.75">
      <c r="A41" s="591" t="s">
        <v>561</v>
      </c>
      <c r="B41" s="592">
        <v>211</v>
      </c>
      <c r="C41" s="593">
        <v>4074</v>
      </c>
      <c r="D41" s="594">
        <v>859614</v>
      </c>
    </row>
    <row r="42" spans="1:4" ht="12.75">
      <c r="A42" s="591" t="s">
        <v>562</v>
      </c>
      <c r="B42" s="592">
        <v>1</v>
      </c>
      <c r="C42" s="593">
        <v>3800000</v>
      </c>
      <c r="D42" s="594">
        <v>2940386</v>
      </c>
    </row>
    <row r="43" spans="1:4" ht="12.75">
      <c r="A43" s="591"/>
      <c r="B43" s="592"/>
      <c r="C43" s="593"/>
      <c r="D43" s="594"/>
    </row>
    <row r="44" spans="1:4" ht="12.75">
      <c r="A44" s="590" t="s">
        <v>536</v>
      </c>
      <c r="B44" s="592">
        <v>4</v>
      </c>
      <c r="C44" s="593">
        <v>2612</v>
      </c>
      <c r="D44" s="594">
        <v>10448</v>
      </c>
    </row>
    <row r="45" spans="1:4" ht="12.75">
      <c r="A45" s="590"/>
      <c r="B45" s="592"/>
      <c r="C45" s="593"/>
      <c r="D45" s="594"/>
    </row>
    <row r="46" spans="1:4" ht="12.75">
      <c r="A46" s="595" t="s">
        <v>563</v>
      </c>
      <c r="B46" s="585" t="s">
        <v>564</v>
      </c>
      <c r="C46" s="585">
        <v>12</v>
      </c>
      <c r="D46" s="596">
        <v>1996550</v>
      </c>
    </row>
    <row r="47" spans="1:4" ht="12.75">
      <c r="A47" s="595"/>
      <c r="B47" s="585"/>
      <c r="C47" s="585"/>
      <c r="D47" s="596"/>
    </row>
    <row r="48" spans="1:4" ht="12.75">
      <c r="A48" s="585" t="s">
        <v>565</v>
      </c>
      <c r="B48" s="585"/>
      <c r="C48" s="585"/>
      <c r="D48" s="585"/>
    </row>
    <row r="49" spans="1:4" ht="12.75">
      <c r="A49" s="597" t="s">
        <v>566</v>
      </c>
      <c r="B49" s="588">
        <v>3060000</v>
      </c>
      <c r="C49" s="593">
        <v>0</v>
      </c>
      <c r="D49" s="593">
        <v>3060000</v>
      </c>
    </row>
    <row r="50" spans="1:4" ht="12.75">
      <c r="A50" s="598" t="s">
        <v>567</v>
      </c>
      <c r="B50" s="599">
        <v>42286000</v>
      </c>
      <c r="C50" s="593">
        <v>6446400</v>
      </c>
      <c r="D50" s="593">
        <v>0</v>
      </c>
    </row>
    <row r="51" spans="1:4" ht="12.75">
      <c r="A51" s="598" t="s">
        <v>568</v>
      </c>
      <c r="B51" s="599">
        <v>592004</v>
      </c>
      <c r="C51" s="593">
        <v>0</v>
      </c>
      <c r="D51" s="593">
        <v>3648596</v>
      </c>
    </row>
    <row r="52" spans="1:4" ht="12.75">
      <c r="A52" s="600" t="s">
        <v>569</v>
      </c>
      <c r="B52" s="599"/>
      <c r="C52" s="593"/>
      <c r="D52" s="593">
        <v>6708596</v>
      </c>
    </row>
  </sheetData>
  <sheetProtection/>
  <mergeCells count="5">
    <mergeCell ref="A34:B34"/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2" r:id="rId1"/>
  <headerFooter alignWithMargins="0">
    <oddHeader>&amp;R&amp;"Times New Roman CE,Félkövér dőlt"&amp;11 6. melléklet a 1/2012. (II.29)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2012-09-13T15:22:20Z</cp:lastPrinted>
  <dcterms:created xsi:type="dcterms:W3CDTF">1999-10-30T10:30:45Z</dcterms:created>
  <dcterms:modified xsi:type="dcterms:W3CDTF">2012-09-13T15:24:23Z</dcterms:modified>
  <cp:category/>
  <cp:version/>
  <cp:contentType/>
  <cp:contentStatus/>
</cp:coreProperties>
</file>